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npr\Downloads\"/>
    </mc:Choice>
  </mc:AlternateContent>
  <xr:revisionPtr revIDLastSave="0" documentId="8_{BDADAD71-2789-4C9E-B4AF-29C9952818EB}" xr6:coauthVersionLast="46" xr6:coauthVersionMax="46" xr10:uidLastSave="{00000000-0000-0000-0000-000000000000}"/>
  <bookViews>
    <workbookView xWindow="-110" yWindow="-110" windowWidth="25820" windowHeight="15620" xr2:uid="{00000000-000D-0000-FFFF-FFFF00000000}"/>
  </bookViews>
  <sheets>
    <sheet name="Propostas Intermédias" sheetId="5" r:id="rId1"/>
    <sheet name="PROP. DOCENTES" sheetId="1" r:id="rId2"/>
    <sheet name="Modelo 4" sheetId="3" r:id="rId3"/>
    <sheet name="Modelo 5" sheetId="4" r:id="rId4"/>
    <sheet name="Lista" sheetId="6" state="hidden" r:id="rId5"/>
  </sheets>
  <definedNames>
    <definedName name="_xlnm.Print_Area" localSheetId="1">'PROP. DOCENTES'!$A$1:$E$27</definedName>
    <definedName name="Lista">Lista!$B$2:$B$20</definedName>
    <definedName name="Lista2">Lista!$D$2:$D$3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5" l="1"/>
  <c r="A12" i="4"/>
  <c r="A9" i="4"/>
  <c r="A7" i="4"/>
  <c r="A10" i="3"/>
  <c r="B8" i="3"/>
  <c r="C7" i="1"/>
  <c r="A7" i="3"/>
  <c r="C8" i="4" l="1"/>
  <c r="A8" i="4"/>
  <c r="A6" i="4"/>
  <c r="B7" i="3"/>
  <c r="A8" i="3"/>
  <c r="A6" i="3"/>
  <c r="E26" i="1" l="1"/>
  <c r="B29" i="5"/>
  <c r="B7" i="1"/>
  <c r="B26" i="1" s="1"/>
  <c r="B6" i="1"/>
  <c r="D5" i="1"/>
  <c r="B5" i="1"/>
  <c r="B4" i="1"/>
  <c r="K28" i="5" l="1"/>
  <c r="K27" i="5"/>
  <c r="D24" i="1" s="1"/>
  <c r="K23" i="5"/>
  <c r="D21" i="1" s="1"/>
  <c r="K22" i="5"/>
  <c r="D20" i="1" s="1"/>
  <c r="K16" i="5"/>
  <c r="D15" i="1" s="1"/>
  <c r="K17" i="5"/>
  <c r="D16" i="1" s="1"/>
  <c r="K18" i="5"/>
  <c r="D17" i="1" s="1"/>
  <c r="K15" i="5"/>
  <c r="D14" i="1" s="1"/>
  <c r="I28" i="5"/>
  <c r="I27" i="5"/>
  <c r="G28" i="5"/>
  <c r="G27" i="5"/>
  <c r="E28" i="5"/>
  <c r="E27" i="5"/>
  <c r="C28" i="5"/>
  <c r="C27" i="5"/>
  <c r="I23" i="5"/>
  <c r="I22" i="5"/>
  <c r="G23" i="5"/>
  <c r="G22" i="5"/>
  <c r="E23" i="5"/>
  <c r="E22" i="5"/>
  <c r="C23" i="5"/>
  <c r="C22" i="5"/>
  <c r="I18" i="5"/>
  <c r="I17" i="5"/>
  <c r="I16" i="5"/>
  <c r="I15" i="5"/>
  <c r="G18" i="5"/>
  <c r="G17" i="5"/>
  <c r="G16" i="5"/>
  <c r="G15" i="5"/>
  <c r="E18" i="5"/>
  <c r="E17" i="5"/>
  <c r="E16" i="5"/>
  <c r="E15" i="5"/>
  <c r="C16" i="5"/>
  <c r="C17" i="5"/>
  <c r="C18" i="5"/>
  <c r="E17" i="1" l="1"/>
  <c r="C17" i="4" s="1"/>
  <c r="D16" i="4" s="1"/>
  <c r="E21" i="1"/>
  <c r="D19" i="4" s="1"/>
  <c r="D25" i="1"/>
  <c r="E25" i="1" s="1"/>
  <c r="C16" i="1"/>
  <c r="C17" i="1"/>
  <c r="C24" i="1"/>
  <c r="C20" i="1"/>
  <c r="C14" i="1"/>
  <c r="B17" i="3" l="1"/>
  <c r="B18" i="3"/>
  <c r="D20" i="4"/>
  <c r="D21" i="4" s="1"/>
  <c r="B25" i="4" s="1"/>
  <c r="B16" i="3"/>
  <c r="C25" i="1"/>
  <c r="C21" i="1"/>
  <c r="C15" i="1"/>
  <c r="B19" i="3" l="1"/>
  <c r="B24" i="3" s="1"/>
</calcChain>
</file>

<file path=xl/sharedStrings.xml><?xml version="1.0" encoding="utf-8"?>
<sst xmlns="http://schemas.openxmlformats.org/spreadsheetml/2006/main" count="176" uniqueCount="107">
  <si>
    <t>DIMENSÕES</t>
  </si>
  <si>
    <t>ELEMENTOS DE REFERENCIA DO RELATÓRIO DE AUTO-AVALIAÇÃO</t>
  </si>
  <si>
    <r>
      <t xml:space="preserve"> –</t>
    </r>
    <r>
      <rPr>
        <b/>
        <sz val="9"/>
        <color theme="1"/>
        <rFont val="Comic Sans MS"/>
        <family val="4"/>
      </rPr>
      <t xml:space="preserve"> Prática letiva</t>
    </r>
  </si>
  <si>
    <t>- Atividades desenvolvidas</t>
  </si>
  <si>
    <t>- Análise dos resultados obtidos</t>
  </si>
  <si>
    <t>INDICADORES</t>
  </si>
  <si>
    <t>Menção</t>
  </si>
  <si>
    <t>Valores</t>
  </si>
  <si>
    <r>
      <t>1</t>
    </r>
    <r>
      <rPr>
        <sz val="10"/>
        <color theme="1"/>
        <rFont val="Calibri"/>
        <family val="2"/>
        <scheme val="minor"/>
      </rPr>
      <t>- Atividade profissional, experiência docente e relação pedagógica com os alunos</t>
    </r>
  </si>
  <si>
    <r>
      <t>2 –</t>
    </r>
    <r>
      <rPr>
        <sz val="10"/>
        <color theme="1"/>
        <rFont val="Calibri"/>
        <family val="2"/>
        <scheme val="minor"/>
      </rPr>
      <t xml:space="preserve"> Planificação do ensino de acordo com as finalidades e as aprendizagens previstas no currículo e rentabilização dos meios e recursos disponíveis.</t>
    </r>
  </si>
  <si>
    <t>3 – Conceção e planificação de estratégias adequadas aos diferentes alunos e contextos.</t>
  </si>
  <si>
    <r>
      <t>4</t>
    </r>
    <r>
      <rPr>
        <sz val="10"/>
        <color theme="1"/>
        <rFont val="Calibri"/>
        <family val="2"/>
        <scheme val="minor"/>
      </rPr>
      <t>- Análise crítica do seu processo de ensino e formulação de hipóteses explicativas dos resultados.</t>
    </r>
  </si>
  <si>
    <t>B) Participação na escola e relação com a comunidade educativa</t>
  </si>
  <si>
    <t>- Contributo para a realização dos objetivos e metas do projeto educativo e do plano anual de atividades</t>
  </si>
  <si>
    <r>
      <t>1 -</t>
    </r>
    <r>
      <rPr>
        <sz val="10"/>
        <color theme="1"/>
        <rFont val="Calibri"/>
        <family val="2"/>
        <scheme val="minor"/>
      </rPr>
      <t xml:space="preserve"> Participação em projetos de trabalho colaborativo na escola.</t>
    </r>
  </si>
  <si>
    <r>
      <t>2 -</t>
    </r>
    <r>
      <rPr>
        <sz val="10"/>
        <color theme="1"/>
        <rFont val="Calibri"/>
        <family val="2"/>
        <scheme val="minor"/>
      </rPr>
      <t xml:space="preserve"> Envolvimento em projetos/ações que visam a participação de pais e encarregados de educação e/ou outras entidades da comunidade no desenvolvimento da escola.</t>
    </r>
  </si>
  <si>
    <t>C) Formação contínua e desenvolvimento profissional</t>
  </si>
  <si>
    <t xml:space="preserve"> - Formação contínua e desenvolvimento profissional</t>
  </si>
  <si>
    <r>
      <t>1</t>
    </r>
    <r>
      <rPr>
        <sz val="10"/>
        <color theme="1"/>
        <rFont val="Calibri"/>
        <family val="2"/>
        <scheme val="minor"/>
      </rPr>
      <t xml:space="preserve"> - Desenvolvimento de estratégias de aquisição de conhecimento profissional </t>
    </r>
  </si>
  <si>
    <t>2 – Aplicação do conhecimento adquirido</t>
  </si>
  <si>
    <t>MÉDIA</t>
  </si>
  <si>
    <r>
      <t>A)</t>
    </r>
    <r>
      <rPr>
        <b/>
        <sz val="7"/>
        <color theme="1"/>
        <rFont val="Times New Roman"/>
        <family val="1"/>
      </rPr>
      <t xml:space="preserve">    </t>
    </r>
    <r>
      <rPr>
        <b/>
        <sz val="9"/>
        <color theme="1"/>
        <rFont val="Comic Sans MS"/>
        <family val="4"/>
      </rPr>
      <t xml:space="preserve">Científica e Pedagógica </t>
    </r>
  </si>
  <si>
    <t xml:space="preserve">Proposta Final de Avaliação do Desempenho Docente </t>
  </si>
  <si>
    <t>AGRUPAMENTO DE ESCOLAS GIL EANES</t>
  </si>
  <si>
    <t>(Modelo 3)</t>
  </si>
  <si>
    <t>Condições de Avaliação:</t>
  </si>
  <si>
    <t>QUADRO 1 – AVALIAÇÃO</t>
  </si>
  <si>
    <t>Dimensão</t>
  </si>
  <si>
    <t>Pontuação (B)</t>
  </si>
  <si>
    <r>
      <t>b)</t>
    </r>
    <r>
      <rPr>
        <b/>
        <sz val="7"/>
        <color theme="1"/>
        <rFont val="Times New Roman"/>
        <family val="1"/>
      </rPr>
      <t xml:space="preserve">     </t>
    </r>
    <r>
      <rPr>
        <b/>
        <sz val="10"/>
        <color theme="1"/>
        <rFont val="Calibri"/>
        <family val="2"/>
        <scheme val="minor"/>
      </rPr>
      <t>Participação na escola e relação com a comunidade educativa</t>
    </r>
  </si>
  <si>
    <r>
      <t>c)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0"/>
        <color theme="1"/>
        <rFont val="Calibri"/>
        <family val="2"/>
        <scheme val="minor"/>
      </rPr>
      <t>Formação contínua e desenvolvimento profissional</t>
    </r>
  </si>
  <si>
    <t>CLASSIFICAÇÃO FINAL</t>
  </si>
  <si>
    <t>a)x0.60 + b)x0.20 + c)x0.20</t>
  </si>
  <si>
    <t>QUADRO 2 – CLASSIFICAÇÃO ATRIBUÍDA APÓS APLICAÇÃO DOS PERCENTIS DE DIFERENCIAÇÃO DE DESEMPENHO</t>
  </si>
  <si>
    <t xml:space="preserve">Assinaturas da Secção de Avaliação de Desempenho do CP:        _____________________________     </t>
  </si>
  <si>
    <t>___________________    ____________________    _____________________   ___________________</t>
  </si>
  <si>
    <t>QUADRO 3 – COMUNICAÇÃO DA AVALIAÇÃO FINAL DE DESEMPENHO</t>
  </si>
  <si>
    <t>Tomei conhecimento.</t>
  </si>
  <si>
    <t>Data: ______/______/______</t>
  </si>
  <si>
    <r>
      <t>a)</t>
    </r>
    <r>
      <rPr>
        <b/>
        <sz val="11"/>
        <color theme="1"/>
        <rFont val="Times New Roman"/>
        <family val="1"/>
      </rPr>
      <t xml:space="preserve">     </t>
    </r>
    <r>
      <rPr>
        <b/>
        <sz val="11"/>
        <color theme="1"/>
        <rFont val="Calibri"/>
        <family val="2"/>
        <scheme val="minor"/>
      </rPr>
      <t>Científica e pedagógica</t>
    </r>
  </si>
  <si>
    <r>
      <t>b)</t>
    </r>
    <r>
      <rPr>
        <b/>
        <sz val="11"/>
        <color theme="1"/>
        <rFont val="Times New Roman"/>
        <family val="1"/>
      </rPr>
      <t xml:space="preserve">     </t>
    </r>
    <r>
      <rPr>
        <b/>
        <sz val="11"/>
        <color theme="1"/>
        <rFont val="Calibri"/>
        <family val="2"/>
        <scheme val="minor"/>
      </rPr>
      <t>Participação na escola e relação com a comunidade educativa</t>
    </r>
  </si>
  <si>
    <r>
      <t>c)</t>
    </r>
    <r>
      <rPr>
        <b/>
        <sz val="11"/>
        <color theme="1"/>
        <rFont val="Times New Roman"/>
        <family val="1"/>
      </rPr>
      <t xml:space="preserve">      </t>
    </r>
    <r>
      <rPr>
        <b/>
        <sz val="11"/>
        <color theme="1"/>
        <rFont val="Calibri"/>
        <family val="2"/>
        <scheme val="minor"/>
      </rPr>
      <t>Formação contínua e desenvolvimento profissional</t>
    </r>
  </si>
  <si>
    <t>Ficha final de Avaliação do Desempenho Docente</t>
  </si>
  <si>
    <t xml:space="preserve">Docentes contratados/Docente do quadro sem observação de aulas </t>
  </si>
  <si>
    <t>______________________    _______________________    ________________________   ______________________</t>
  </si>
  <si>
    <t>Assinatura do avaliado:_____________________________________________________________________________</t>
  </si>
  <si>
    <t>(Modelo 4)</t>
  </si>
  <si>
    <t>Externa</t>
  </si>
  <si>
    <t xml:space="preserve">Pontuação </t>
  </si>
  <si>
    <t>Interna</t>
  </si>
  <si>
    <r>
      <t>a</t>
    </r>
    <r>
      <rPr>
        <b/>
        <sz val="12"/>
        <color theme="1"/>
        <rFont val="Calibri (corpo)_x0000_"/>
      </rPr>
      <t>)	Científica e pedagógica</t>
    </r>
  </si>
  <si>
    <t>Docentes do Quadro com Observação de aulas</t>
  </si>
  <si>
    <t>Docentes do Quadro em Período Probatório</t>
  </si>
  <si>
    <t>Modelo 5</t>
  </si>
  <si>
    <t>Assinatura do avaliado:__________________________________________________________________</t>
  </si>
  <si>
    <r>
      <t>FICHA INTERMÉDIA DE AVALIAÇÃO DE DESEMPENHO DE DESEMPENHO DOCENTE</t>
    </r>
    <r>
      <rPr>
        <sz val="12"/>
        <color theme="1"/>
        <rFont val="Calibri"/>
        <family val="2"/>
        <scheme val="minor"/>
      </rPr>
      <t xml:space="preserve"> </t>
    </r>
    <r>
      <rPr>
        <sz val="10"/>
        <color theme="1"/>
        <rFont val="Calibri (corpo)_x0000_"/>
      </rPr>
      <t>(Modelo 2)</t>
    </r>
  </si>
  <si>
    <t>A) Científica e Pedagógica</t>
  </si>
  <si>
    <r>
      <t>–</t>
    </r>
    <r>
      <rPr>
        <b/>
        <sz val="8"/>
        <color theme="1"/>
        <rFont val="Comic Sans MS"/>
        <family val="4"/>
      </rPr>
      <t xml:space="preserve"> Prática letiva</t>
    </r>
  </si>
  <si>
    <t>Relatório 1</t>
  </si>
  <si>
    <t>Relatório 2</t>
  </si>
  <si>
    <t>Relatório 3</t>
  </si>
  <si>
    <t>Relatório 4</t>
  </si>
  <si>
    <t>Média</t>
  </si>
  <si>
    <t xml:space="preserve">Menção </t>
  </si>
  <si>
    <r>
      <t>1-</t>
    </r>
    <r>
      <rPr>
        <sz val="8"/>
        <color theme="1"/>
        <rFont val="Calibri"/>
        <family val="2"/>
        <scheme val="minor"/>
      </rPr>
      <t xml:space="preserve"> Atividade profissional, experiência docente e relação pedagógica com os alunos</t>
    </r>
  </si>
  <si>
    <r>
      <t xml:space="preserve">2 </t>
    </r>
    <r>
      <rPr>
        <sz val="8"/>
        <color theme="1"/>
        <rFont val="Calibri"/>
        <family val="2"/>
        <scheme val="minor"/>
      </rPr>
      <t>– Planificação do ensino de acordo com as finalidades e as aprendizagens previstas no currículo e rentabilização dos meios e recursos disponíveis.</t>
    </r>
  </si>
  <si>
    <r>
      <t xml:space="preserve">3 </t>
    </r>
    <r>
      <rPr>
        <sz val="8"/>
        <color theme="1"/>
        <rFont val="Calibri"/>
        <family val="2"/>
        <scheme val="minor"/>
      </rPr>
      <t>– Conceção e planificação de estratégias adequadas aos diferentes alunos e contextos.</t>
    </r>
  </si>
  <si>
    <r>
      <t>4</t>
    </r>
    <r>
      <rPr>
        <sz val="8"/>
        <color theme="1"/>
        <rFont val="Calibri"/>
        <family val="2"/>
        <scheme val="minor"/>
      </rPr>
      <t>- Análise crítica do seu processo de ensino e formulação de hipóteses explicativas dos resultados.</t>
    </r>
  </si>
  <si>
    <r>
      <t xml:space="preserve">1 </t>
    </r>
    <r>
      <rPr>
        <sz val="8"/>
        <color theme="1"/>
        <rFont val="Calibri"/>
        <family val="2"/>
        <scheme val="minor"/>
      </rPr>
      <t>- Participação em projetos de trabalho colaborativo na escola.</t>
    </r>
  </si>
  <si>
    <r>
      <t xml:space="preserve">2 </t>
    </r>
    <r>
      <rPr>
        <sz val="8"/>
        <color theme="1"/>
        <rFont val="Calibri"/>
        <family val="2"/>
        <scheme val="minor"/>
      </rPr>
      <t>- Envolvimento em projetos/ações que visam a participação de pais e encarregados de educação e/ou outras entidades da comunidade no desenvolvimento da escola.</t>
    </r>
  </si>
  <si>
    <r>
      <t>C) Formação contínua e desenvolvimento profissiona</t>
    </r>
    <r>
      <rPr>
        <sz val="8"/>
        <color theme="1"/>
        <rFont val="Calibri"/>
        <family val="2"/>
        <scheme val="minor"/>
      </rPr>
      <t>l</t>
    </r>
  </si>
  <si>
    <t>- Formação contínua e desenvolvimento profissional</t>
  </si>
  <si>
    <r>
      <t>1</t>
    </r>
    <r>
      <rPr>
        <sz val="8"/>
        <color theme="1"/>
        <rFont val="Calibri"/>
        <family val="2"/>
        <scheme val="minor"/>
      </rPr>
      <t xml:space="preserve"> - Desenvolvimento de estratégias de aquisição de conhecimento profissional</t>
    </r>
  </si>
  <si>
    <r>
      <t>2</t>
    </r>
    <r>
      <rPr>
        <sz val="8"/>
        <color theme="1"/>
        <rFont val="Calibri"/>
        <family val="2"/>
        <scheme val="minor"/>
      </rPr>
      <t xml:space="preserve"> – Aplicação do conhecimento adquirido</t>
    </r>
  </si>
  <si>
    <t>I</t>
  </si>
  <si>
    <t>R</t>
  </si>
  <si>
    <t>B</t>
  </si>
  <si>
    <t>MB</t>
  </si>
  <si>
    <t>E</t>
  </si>
  <si>
    <t>Valor</t>
  </si>
  <si>
    <t>inv</t>
  </si>
  <si>
    <r>
      <t>Avaliado</t>
    </r>
    <r>
      <rPr>
        <sz val="7"/>
        <color theme="1"/>
        <rFont val="Calibri"/>
        <family val="2"/>
        <scheme val="minor"/>
      </rPr>
      <t>:</t>
    </r>
  </si>
  <si>
    <r>
      <t>Avaliado</t>
    </r>
    <r>
      <rPr>
        <sz val="12"/>
        <color theme="1"/>
        <rFont val="Calibri"/>
        <family val="2"/>
        <scheme val="minor"/>
      </rPr>
      <t xml:space="preserve">: </t>
    </r>
  </si>
  <si>
    <t xml:space="preserve">Categoria Profissional: </t>
  </si>
  <si>
    <t xml:space="preserve">Departamento Curricular: </t>
  </si>
  <si>
    <t>Escalão:</t>
  </si>
  <si>
    <t>Grupo de Recrutamento:</t>
  </si>
  <si>
    <r>
      <t>Avaliador:</t>
    </r>
    <r>
      <rPr>
        <sz val="12"/>
        <color theme="1"/>
        <rFont val="Calibri"/>
        <family val="2"/>
        <scheme val="minor"/>
      </rPr>
      <t xml:space="preserve"> </t>
    </r>
  </si>
  <si>
    <t xml:space="preserve">Categoria Profissional:  </t>
  </si>
  <si>
    <t xml:space="preserve">Departamento Curricular:  </t>
  </si>
  <si>
    <t>Avaliador:</t>
  </si>
  <si>
    <t>O avaliador:</t>
  </si>
  <si>
    <t>Data:</t>
  </si>
  <si>
    <t>O Avaliador:</t>
  </si>
  <si>
    <t>Docente em Período Probatório.</t>
  </si>
  <si>
    <t xml:space="preserve">CLASSIFICAÇÃO : </t>
  </si>
  <si>
    <t>Classificação:</t>
  </si>
  <si>
    <t xml:space="preserve">Ano Letivo: </t>
  </si>
  <si>
    <t>2 – Em exercício de funções noutro estabelecimento de ensino: (só para contratados )</t>
  </si>
  <si>
    <t>Sim</t>
  </si>
  <si>
    <t>Não</t>
  </si>
  <si>
    <t>3 – Cumprimento de 95 % da componente letiva distribuída:</t>
  </si>
  <si>
    <t>Menção Qualitativa:</t>
  </si>
  <si>
    <t>Data :</t>
  </si>
  <si>
    <t>Observações:</t>
  </si>
  <si>
    <t xml:space="preserve">Grupo de Recrutamento: </t>
  </si>
  <si>
    <t xml:space="preserve">Menção Qualitativa: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</si>
</sst>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omic Sans MS"/>
      <family val="4"/>
    </font>
    <font>
      <b/>
      <sz val="11"/>
      <color theme="1"/>
      <name val="Calibri (corpo)_x0000_"/>
    </font>
    <font>
      <b/>
      <sz val="7"/>
      <color theme="1"/>
      <name val="Times New Roman"/>
      <family val="1"/>
    </font>
    <font>
      <b/>
      <sz val="14"/>
      <color rgb="FF1F497D"/>
      <name val="Calibri"/>
      <family val="2"/>
      <scheme val="minor"/>
    </font>
    <font>
      <b/>
      <sz val="2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22"/>
      <color rgb="FF00206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 (corpo)_x0000_"/>
    </font>
    <font>
      <sz val="14"/>
      <color rgb="FF00206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 (corpo)_x0000_"/>
    </font>
    <font>
      <b/>
      <sz val="8"/>
      <color theme="1"/>
      <name val="Comic Sans MS"/>
      <family val="4"/>
    </font>
    <font>
      <sz val="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Antique Olive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5DFEC"/>
        <bgColor indexed="64"/>
      </patternFill>
    </fill>
    <fill>
      <patternFill patternType="solid">
        <fgColor rgb="FFCCC0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381D9"/>
        <bgColor indexed="64"/>
      </patternFill>
    </fill>
  </fills>
  <borders count="39">
    <border>
      <left/>
      <right/>
      <top/>
      <bottom/>
      <diagonal/>
    </border>
    <border>
      <left style="medium">
        <color rgb="FF8064A2"/>
      </left>
      <right style="medium">
        <color rgb="FF8064A2"/>
      </right>
      <top/>
      <bottom/>
      <diagonal/>
    </border>
    <border>
      <left/>
      <right style="medium">
        <color rgb="FF8064A2"/>
      </right>
      <top/>
      <bottom/>
      <diagonal/>
    </border>
    <border>
      <left/>
      <right style="medium">
        <color rgb="FF8064A2"/>
      </right>
      <top/>
      <bottom style="medium">
        <color rgb="FF8064A2"/>
      </bottom>
      <diagonal/>
    </border>
    <border>
      <left style="medium">
        <color rgb="FF8064A2"/>
      </left>
      <right style="medium">
        <color rgb="FF8064A2"/>
      </right>
      <top style="medium">
        <color rgb="FF8064A2"/>
      </top>
      <bottom/>
      <diagonal/>
    </border>
    <border>
      <left style="medium">
        <color rgb="FF8064A2"/>
      </left>
      <right/>
      <top style="medium">
        <color rgb="FF8064A2"/>
      </top>
      <bottom/>
      <diagonal/>
    </border>
    <border>
      <left/>
      <right/>
      <top style="medium">
        <color rgb="FF8064A2"/>
      </top>
      <bottom/>
      <diagonal/>
    </border>
    <border>
      <left/>
      <right style="medium">
        <color rgb="FF8064A2"/>
      </right>
      <top style="medium">
        <color rgb="FF8064A2"/>
      </top>
      <bottom/>
      <diagonal/>
    </border>
    <border>
      <left style="medium">
        <color rgb="FF8064A2"/>
      </left>
      <right/>
      <top/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/>
      <top/>
      <bottom/>
      <diagonal/>
    </border>
    <border>
      <left/>
      <right/>
      <top/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8064A2"/>
      </bottom>
      <diagonal/>
    </border>
    <border>
      <left/>
      <right style="medium">
        <color rgb="FF7030A0"/>
      </right>
      <top/>
      <bottom/>
      <diagonal/>
    </border>
    <border>
      <left style="medium">
        <color rgb="FF8064A2"/>
      </left>
      <right style="medium">
        <color rgb="FF8064A2"/>
      </right>
      <top/>
      <bottom style="medium">
        <color rgb="FF8064A2"/>
      </bottom>
      <diagonal/>
    </border>
    <border>
      <left style="medium">
        <color rgb="FF8064A2"/>
      </left>
      <right/>
      <top/>
      <bottom style="medium">
        <color rgb="FF8064A2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7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4" fillId="0" borderId="2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 wrapText="1" indent="2"/>
    </xf>
    <xf numFmtId="0" fontId="3" fillId="0" borderId="0" xfId="0" applyFont="1" applyAlignment="1">
      <alignment vertical="center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26" fillId="0" borderId="14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26" fillId="0" borderId="27" xfId="0" applyFont="1" applyBorder="1" applyAlignment="1" applyProtection="1">
      <alignment horizontal="center" vertical="center" wrapText="1"/>
      <protection locked="0"/>
    </xf>
    <xf numFmtId="0" fontId="26" fillId="0" borderId="27" xfId="0" applyFont="1" applyBorder="1" applyAlignment="1" applyProtection="1">
      <alignment horizontal="center" vertical="center" wrapText="1"/>
    </xf>
    <xf numFmtId="164" fontId="20" fillId="0" borderId="27" xfId="0" applyNumberFormat="1" applyFont="1" applyBorder="1" applyAlignment="1" applyProtection="1">
      <alignment horizontal="center" vertical="center" wrapText="1"/>
    </xf>
    <xf numFmtId="0" fontId="27" fillId="0" borderId="0" xfId="0" applyFont="1"/>
    <xf numFmtId="0" fontId="4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2" fontId="7" fillId="0" borderId="14" xfId="0" applyNumberFormat="1" applyFont="1" applyBorder="1" applyAlignment="1">
      <alignment horizontal="center" vertical="center" wrapText="1"/>
    </xf>
    <xf numFmtId="2" fontId="7" fillId="4" borderId="14" xfId="0" applyNumberFormat="1" applyFont="1" applyFill="1" applyBorder="1" applyAlignment="1">
      <alignment horizontal="center" vertical="center" wrapText="1"/>
    </xf>
    <xf numFmtId="0" fontId="7" fillId="0" borderId="37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4" fillId="0" borderId="37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21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15" xfId="0" applyFont="1" applyBorder="1" applyAlignment="1">
      <alignment horizontal="right" vertical="center"/>
    </xf>
    <xf numFmtId="0" fontId="4" fillId="2" borderId="24" xfId="0" applyFont="1" applyFill="1" applyBorder="1" applyAlignment="1" applyProtection="1">
      <alignment vertical="center" wrapText="1"/>
    </xf>
    <xf numFmtId="0" fontId="20" fillId="3" borderId="24" xfId="0" applyFont="1" applyFill="1" applyBorder="1" applyAlignment="1" applyProtection="1">
      <alignment vertical="center" wrapText="1"/>
    </xf>
    <xf numFmtId="0" fontId="20" fillId="3" borderId="24" xfId="0" applyFont="1" applyFill="1" applyBorder="1" applyAlignment="1" applyProtection="1">
      <alignment horizontal="center" vertical="center" wrapText="1"/>
    </xf>
    <xf numFmtId="0" fontId="20" fillId="2" borderId="24" xfId="0" applyFont="1" applyFill="1" applyBorder="1" applyAlignment="1" applyProtection="1">
      <alignment horizontal="center" vertical="center" wrapText="1"/>
    </xf>
    <xf numFmtId="0" fontId="20" fillId="0" borderId="27" xfId="0" applyFont="1" applyBorder="1" applyAlignment="1" applyProtection="1">
      <alignment vertical="center" wrapText="1"/>
    </xf>
    <xf numFmtId="0" fontId="20" fillId="3" borderId="27" xfId="0" applyFont="1" applyFill="1" applyBorder="1" applyAlignment="1" applyProtection="1">
      <alignment vertical="center" wrapText="1"/>
    </xf>
    <xf numFmtId="0" fontId="20" fillId="3" borderId="27" xfId="0" applyFont="1" applyFill="1" applyBorder="1" applyAlignment="1" applyProtection="1">
      <alignment horizontal="center" vertical="center" wrapText="1"/>
    </xf>
    <xf numFmtId="0" fontId="20" fillId="2" borderId="27" xfId="0" applyFont="1" applyFill="1" applyBorder="1" applyAlignment="1" applyProtection="1">
      <alignment horizontal="center" vertical="center" wrapText="1"/>
    </xf>
    <xf numFmtId="0" fontId="20" fillId="3" borderId="27" xfId="0" applyFont="1" applyFill="1" applyBorder="1" applyAlignment="1" applyProtection="1">
      <alignment vertical="top" wrapText="1"/>
    </xf>
    <xf numFmtId="0" fontId="7" fillId="0" borderId="37" xfId="0" applyFont="1" applyBorder="1" applyAlignment="1" applyProtection="1">
      <alignment vertical="center"/>
    </xf>
    <xf numFmtId="0" fontId="7" fillId="0" borderId="37" xfId="0" applyFont="1" applyBorder="1" applyAlignment="1" applyProtection="1">
      <alignment horizontal="right" vertical="center"/>
    </xf>
    <xf numFmtId="14" fontId="7" fillId="0" borderId="37" xfId="0" applyNumberFormat="1" applyFont="1" applyBorder="1" applyAlignment="1" applyProtection="1">
      <alignment horizontal="left" vertical="center"/>
      <protection locked="0"/>
    </xf>
    <xf numFmtId="14" fontId="0" fillId="0" borderId="22" xfId="0" applyNumberFormat="1" applyFont="1" applyBorder="1" applyAlignment="1">
      <alignment vertical="center"/>
    </xf>
    <xf numFmtId="164" fontId="28" fillId="0" borderId="11" xfId="0" applyNumberFormat="1" applyFont="1" applyBorder="1" applyAlignment="1">
      <alignment vertical="center"/>
    </xf>
    <xf numFmtId="164" fontId="28" fillId="0" borderId="11" xfId="0" applyNumberFormat="1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4" fillId="0" borderId="26" xfId="0" applyNumberFormat="1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0" fontId="0" fillId="0" borderId="0" xfId="0"/>
    <xf numFmtId="0" fontId="15" fillId="0" borderId="0" xfId="0" applyFont="1" applyAlignment="1">
      <alignment vertical="center"/>
    </xf>
    <xf numFmtId="0" fontId="0" fillId="0" borderId="0" xfId="0"/>
    <xf numFmtId="0" fontId="6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29" fillId="0" borderId="0" xfId="0" applyFont="1"/>
    <xf numFmtId="0" fontId="1" fillId="0" borderId="0" xfId="0" applyFont="1" applyAlignment="1">
      <alignment horizontal="left" vertical="center"/>
    </xf>
    <xf numFmtId="0" fontId="7" fillId="0" borderId="37" xfId="0" applyFont="1" applyBorder="1" applyAlignment="1" applyProtection="1">
      <alignment horizontal="right" vertical="center"/>
      <protection locked="0"/>
    </xf>
    <xf numFmtId="0" fontId="14" fillId="0" borderId="35" xfId="0" applyFont="1" applyBorder="1" applyAlignment="1" applyProtection="1">
      <alignment horizontal="right" vertical="center"/>
      <protection locked="0"/>
    </xf>
    <xf numFmtId="0" fontId="14" fillId="0" borderId="37" xfId="0" applyFont="1" applyBorder="1" applyAlignment="1" applyProtection="1">
      <alignment horizontal="center" vertical="center"/>
      <protection locked="0"/>
    </xf>
    <xf numFmtId="0" fontId="14" fillId="0" borderId="36" xfId="0" applyFont="1" applyBorder="1" applyAlignment="1" applyProtection="1">
      <alignment horizontal="center" vertical="center"/>
      <protection locked="0"/>
    </xf>
    <xf numFmtId="0" fontId="0" fillId="0" borderId="34" xfId="0" applyFont="1" applyBorder="1" applyAlignment="1" applyProtection="1">
      <alignment horizontal="right" vertical="center" wrapText="1"/>
      <protection locked="0"/>
    </xf>
    <xf numFmtId="0" fontId="14" fillId="0" borderId="34" xfId="0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29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29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20" fillId="2" borderId="30" xfId="0" applyFont="1" applyFill="1" applyBorder="1" applyAlignment="1" applyProtection="1">
      <alignment horizontal="center" vertical="center" textRotation="90" wrapText="1"/>
    </xf>
    <xf numFmtId="0" fontId="20" fillId="2" borderId="28" xfId="0" applyFont="1" applyFill="1" applyBorder="1" applyAlignment="1" applyProtection="1">
      <alignment horizontal="center" vertical="center" textRotation="90" wrapText="1"/>
    </xf>
    <xf numFmtId="0" fontId="20" fillId="2" borderId="26" xfId="0" applyFont="1" applyFill="1" applyBorder="1" applyAlignment="1" applyProtection="1">
      <alignment horizontal="center" vertical="center" textRotation="90" wrapText="1"/>
    </xf>
    <xf numFmtId="0" fontId="25" fillId="0" borderId="32" xfId="0" applyFont="1" applyBorder="1" applyAlignment="1" applyProtection="1">
      <alignment vertical="center" wrapText="1"/>
    </xf>
    <xf numFmtId="0" fontId="25" fillId="0" borderId="38" xfId="0" applyFont="1" applyBorder="1" applyAlignment="1" applyProtection="1">
      <alignment vertical="center" wrapText="1"/>
    </xf>
    <xf numFmtId="0" fontId="25" fillId="0" borderId="25" xfId="0" applyFont="1" applyBorder="1" applyAlignment="1" applyProtection="1">
      <alignment vertical="center" wrapText="1"/>
    </xf>
    <xf numFmtId="0" fontId="8" fillId="3" borderId="30" xfId="0" applyFont="1" applyFill="1" applyBorder="1" applyAlignment="1" applyProtection="1">
      <alignment horizontal="center" vertical="center" wrapText="1"/>
    </xf>
    <xf numFmtId="0" fontId="8" fillId="3" borderId="26" xfId="0" applyFont="1" applyFill="1" applyBorder="1" applyAlignment="1" applyProtection="1">
      <alignment horizontal="center" vertical="center" wrapText="1"/>
    </xf>
    <xf numFmtId="0" fontId="23" fillId="0" borderId="32" xfId="0" applyFont="1" applyBorder="1" applyAlignment="1" applyProtection="1">
      <alignment horizontal="center" vertical="center"/>
      <protection locked="0"/>
    </xf>
    <xf numFmtId="0" fontId="23" fillId="0" borderId="38" xfId="0" applyFont="1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/>
    </xf>
    <xf numFmtId="0" fontId="14" fillId="0" borderId="31" xfId="0" applyFont="1" applyBorder="1" applyAlignment="1" applyProtection="1">
      <alignment horizontal="center"/>
    </xf>
    <xf numFmtId="0" fontId="14" fillId="0" borderId="27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right" vertical="center" wrapText="1"/>
      <protection locked="0"/>
    </xf>
    <xf numFmtId="0" fontId="6" fillId="0" borderId="33" xfId="0" applyFont="1" applyBorder="1" applyAlignment="1" applyProtection="1">
      <alignment horizontal="right"/>
    </xf>
    <xf numFmtId="0" fontId="6" fillId="0" borderId="31" xfId="0" applyFont="1" applyBorder="1" applyAlignment="1" applyProtection="1">
      <alignment horizontal="right"/>
    </xf>
    <xf numFmtId="0" fontId="6" fillId="0" borderId="27" xfId="0" applyFont="1" applyBorder="1" applyAlignment="1" applyProtection="1">
      <alignment horizontal="right"/>
    </xf>
    <xf numFmtId="0" fontId="4" fillId="3" borderId="32" xfId="0" applyFont="1" applyFill="1" applyBorder="1" applyAlignment="1" applyProtection="1">
      <alignment horizontal="center" vertical="center" wrapText="1"/>
    </xf>
    <xf numFmtId="0" fontId="4" fillId="3" borderId="38" xfId="0" applyFont="1" applyFill="1" applyBorder="1" applyAlignment="1" applyProtection="1">
      <alignment horizontal="center" vertical="center" wrapText="1"/>
    </xf>
    <xf numFmtId="0" fontId="4" fillId="3" borderId="25" xfId="0" applyFont="1" applyFill="1" applyBorder="1" applyAlignment="1" applyProtection="1">
      <alignment horizontal="center" vertical="center" wrapText="1"/>
    </xf>
    <xf numFmtId="0" fontId="20" fillId="0" borderId="35" xfId="0" applyFont="1" applyBorder="1" applyAlignment="1" applyProtection="1">
      <alignment vertical="center" wrapText="1"/>
    </xf>
    <xf numFmtId="0" fontId="20" fillId="0" borderId="37" xfId="0" applyFont="1" applyBorder="1" applyAlignment="1" applyProtection="1">
      <alignment vertical="center" wrapText="1"/>
    </xf>
    <xf numFmtId="0" fontId="20" fillId="0" borderId="36" xfId="0" applyFont="1" applyBorder="1" applyAlignment="1" applyProtection="1">
      <alignment vertical="center" wrapText="1"/>
    </xf>
    <xf numFmtId="0" fontId="25" fillId="0" borderId="34" xfId="0" applyFont="1" applyBorder="1" applyAlignment="1" applyProtection="1">
      <alignment vertical="center" wrapText="1"/>
    </xf>
    <xf numFmtId="0" fontId="25" fillId="0" borderId="0" xfId="0" applyFont="1" applyAlignment="1" applyProtection="1">
      <alignment vertical="center" wrapText="1"/>
    </xf>
    <xf numFmtId="0" fontId="25" fillId="0" borderId="29" xfId="0" applyFont="1" applyBorder="1" applyAlignment="1" applyProtection="1">
      <alignment vertical="center" wrapText="1"/>
    </xf>
    <xf numFmtId="0" fontId="25" fillId="0" borderId="33" xfId="0" applyFont="1" applyBorder="1" applyAlignment="1" applyProtection="1">
      <alignment vertical="center" wrapText="1"/>
    </xf>
    <xf numFmtId="0" fontId="25" fillId="0" borderId="31" xfId="0" applyFont="1" applyBorder="1" applyAlignment="1" applyProtection="1">
      <alignment vertical="center" wrapText="1"/>
    </xf>
    <xf numFmtId="0" fontId="25" fillId="0" borderId="27" xfId="0" applyFont="1" applyBorder="1" applyAlignment="1" applyProtection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textRotation="90" wrapText="1"/>
    </xf>
    <xf numFmtId="0" fontId="9" fillId="2" borderId="16" xfId="0" applyFont="1" applyFill="1" applyBorder="1" applyAlignment="1">
      <alignment horizontal="center" vertical="center" textRotation="90" wrapText="1"/>
    </xf>
    <xf numFmtId="0" fontId="9" fillId="2" borderId="4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8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164" fontId="4" fillId="0" borderId="26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3" fillId="0" borderId="31" xfId="0" applyFont="1" applyBorder="1" applyAlignment="1">
      <alignment horizontal="justify" vertic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horizontal="right"/>
    </xf>
    <xf numFmtId="0" fontId="0" fillId="0" borderId="0" xfId="0"/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16" fillId="0" borderId="35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164" fontId="20" fillId="0" borderId="30" xfId="0" applyNumberFormat="1" applyFont="1" applyBorder="1" applyAlignment="1">
      <alignment horizontal="center" vertical="center" wrapText="1"/>
    </xf>
    <xf numFmtId="164" fontId="20" fillId="0" borderId="28" xfId="0" applyNumberFormat="1" applyFont="1" applyBorder="1" applyAlignment="1">
      <alignment horizontal="center" vertical="center" wrapText="1"/>
    </xf>
    <xf numFmtId="164" fontId="20" fillId="0" borderId="26" xfId="0" applyNumberFormat="1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3" fillId="0" borderId="3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0" fillId="3" borderId="32" xfId="0" applyFont="1" applyFill="1" applyBorder="1" applyAlignment="1" applyProtection="1">
      <alignment horizontal="center" vertical="center" wrapText="1"/>
      <protection locked="0"/>
    </xf>
    <xf numFmtId="0" fontId="20" fillId="3" borderId="25" xfId="0" applyFont="1" applyFill="1" applyBorder="1" applyAlignment="1" applyProtection="1">
      <alignment horizontal="center" vertical="center" wrapText="1"/>
      <protection locked="0"/>
    </xf>
    <xf numFmtId="0" fontId="20" fillId="2" borderId="32" xfId="0" applyFont="1" applyFill="1" applyBorder="1" applyAlignment="1" applyProtection="1">
      <alignment horizontal="center" vertical="center" wrapText="1"/>
      <protection locked="0"/>
    </xf>
    <xf numFmtId="0" fontId="20" fillId="2" borderId="25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topLeftCell="A10" workbookViewId="0">
      <selection activeCell="D15" sqref="D15"/>
    </sheetView>
  </sheetViews>
  <sheetFormatPr defaultRowHeight="15.5"/>
  <cols>
    <col min="1" max="1" width="15.5" customWidth="1"/>
    <col min="2" max="2" width="51.08203125" customWidth="1"/>
    <col min="3" max="10" width="6.33203125" customWidth="1"/>
    <col min="11" max="11" width="10.5" customWidth="1"/>
  </cols>
  <sheetData>
    <row r="1" spans="1:11" ht="16" thickBo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4" thickBot="1">
      <c r="A2" s="115" t="s">
        <v>23</v>
      </c>
      <c r="B2" s="116"/>
      <c r="C2" s="116"/>
      <c r="D2" s="116"/>
      <c r="E2" s="116"/>
      <c r="F2" s="116"/>
      <c r="G2" s="116"/>
      <c r="H2" s="116"/>
      <c r="I2" s="116"/>
      <c r="J2" s="116"/>
      <c r="K2" s="117"/>
    </row>
    <row r="3" spans="1:11" ht="16" thickBot="1">
      <c r="A3" s="118" t="s">
        <v>55</v>
      </c>
      <c r="B3" s="119"/>
      <c r="C3" s="119"/>
      <c r="D3" s="119"/>
      <c r="E3" s="119"/>
      <c r="F3" s="119"/>
      <c r="G3" s="119"/>
      <c r="H3" s="119"/>
      <c r="I3" s="119"/>
      <c r="J3" s="119"/>
      <c r="K3" s="120"/>
    </row>
    <row r="4" spans="1:11" ht="27.75" customHeight="1">
      <c r="A4" s="97" t="s">
        <v>82</v>
      </c>
      <c r="B4" s="51"/>
      <c r="C4" s="98"/>
      <c r="D4" s="98"/>
      <c r="E4" s="98"/>
      <c r="F4" s="98"/>
      <c r="G4" s="98"/>
      <c r="H4" s="98"/>
      <c r="I4" s="98"/>
      <c r="J4" s="98"/>
      <c r="K4" s="99"/>
    </row>
    <row r="5" spans="1:11" ht="30" customHeight="1">
      <c r="A5" s="100" t="s">
        <v>83</v>
      </c>
      <c r="B5" s="52"/>
      <c r="C5" s="121" t="s">
        <v>84</v>
      </c>
      <c r="D5" s="121"/>
      <c r="E5" s="121"/>
      <c r="F5" s="121"/>
      <c r="G5" s="102"/>
      <c r="H5" s="102"/>
      <c r="I5" s="102"/>
      <c r="J5" s="102"/>
      <c r="K5" s="103"/>
    </row>
    <row r="6" spans="1:11" ht="31">
      <c r="A6" s="100" t="s">
        <v>105</v>
      </c>
      <c r="B6" s="45"/>
      <c r="C6" s="106" t="s">
        <v>85</v>
      </c>
      <c r="D6" s="106"/>
      <c r="E6" s="106"/>
      <c r="F6" s="106"/>
      <c r="G6" s="104"/>
      <c r="H6" s="104"/>
      <c r="I6" s="104"/>
      <c r="J6" s="104"/>
      <c r="K6" s="105"/>
    </row>
    <row r="7" spans="1:11">
      <c r="A7" s="101" t="s">
        <v>87</v>
      </c>
      <c r="B7" s="44"/>
      <c r="C7" s="106" t="s">
        <v>97</v>
      </c>
      <c r="D7" s="106"/>
      <c r="E7" s="106"/>
      <c r="F7" s="106"/>
      <c r="G7" s="104"/>
      <c r="H7" s="104"/>
      <c r="I7" s="104"/>
      <c r="J7" s="104"/>
      <c r="K7" s="105"/>
    </row>
    <row r="8" spans="1:11" ht="16" thickBot="1">
      <c r="A8" s="122"/>
      <c r="B8" s="123"/>
      <c r="C8" s="123"/>
      <c r="D8" s="123"/>
      <c r="E8" s="123"/>
      <c r="F8" s="123"/>
      <c r="G8" s="123"/>
      <c r="H8" s="123"/>
      <c r="I8" s="123"/>
      <c r="J8" s="123"/>
      <c r="K8" s="124"/>
    </row>
    <row r="9" spans="1:11" ht="16.5" customHeight="1" thickBot="1">
      <c r="A9" s="62" t="s">
        <v>0</v>
      </c>
      <c r="B9" s="125" t="s">
        <v>1</v>
      </c>
      <c r="C9" s="126"/>
      <c r="D9" s="126"/>
      <c r="E9" s="126"/>
      <c r="F9" s="126"/>
      <c r="G9" s="126"/>
      <c r="H9" s="126"/>
      <c r="I9" s="126"/>
      <c r="J9" s="126"/>
      <c r="K9" s="127"/>
    </row>
    <row r="10" spans="1:11" ht="15.75" customHeight="1">
      <c r="A10" s="107" t="s">
        <v>56</v>
      </c>
      <c r="B10" s="128" t="s">
        <v>57</v>
      </c>
      <c r="C10" s="129"/>
      <c r="D10" s="129"/>
      <c r="E10" s="129"/>
      <c r="F10" s="129"/>
      <c r="G10" s="129"/>
      <c r="H10" s="129"/>
      <c r="I10" s="129"/>
      <c r="J10" s="129"/>
      <c r="K10" s="130"/>
    </row>
    <row r="11" spans="1:11" ht="15.75" customHeight="1">
      <c r="A11" s="108"/>
      <c r="B11" s="131" t="s">
        <v>3</v>
      </c>
      <c r="C11" s="132"/>
      <c r="D11" s="132"/>
      <c r="E11" s="132"/>
      <c r="F11" s="132"/>
      <c r="G11" s="132"/>
      <c r="H11" s="132"/>
      <c r="I11" s="132"/>
      <c r="J11" s="132"/>
      <c r="K11" s="133"/>
    </row>
    <row r="12" spans="1:11" ht="16.5" customHeight="1" thickBot="1">
      <c r="A12" s="108"/>
      <c r="B12" s="134" t="s">
        <v>4</v>
      </c>
      <c r="C12" s="135"/>
      <c r="D12" s="135"/>
      <c r="E12" s="135"/>
      <c r="F12" s="135"/>
      <c r="G12" s="135"/>
      <c r="H12" s="135"/>
      <c r="I12" s="135"/>
      <c r="J12" s="135"/>
      <c r="K12" s="136"/>
    </row>
    <row r="13" spans="1:11" ht="16" thickBot="1">
      <c r="A13" s="108"/>
      <c r="B13" s="63"/>
      <c r="C13" s="206" t="s">
        <v>58</v>
      </c>
      <c r="D13" s="207"/>
      <c r="E13" s="208" t="s">
        <v>59</v>
      </c>
      <c r="F13" s="209"/>
      <c r="G13" s="206" t="s">
        <v>60</v>
      </c>
      <c r="H13" s="207"/>
      <c r="I13" s="208" t="s">
        <v>61</v>
      </c>
      <c r="J13" s="209"/>
      <c r="K13" s="113" t="s">
        <v>62</v>
      </c>
    </row>
    <row r="14" spans="1:11" ht="16" thickBot="1">
      <c r="A14" s="108"/>
      <c r="B14" s="63" t="s">
        <v>5</v>
      </c>
      <c r="C14" s="64" t="s">
        <v>6</v>
      </c>
      <c r="D14" s="64" t="s">
        <v>7</v>
      </c>
      <c r="E14" s="65" t="s">
        <v>63</v>
      </c>
      <c r="F14" s="65" t="s">
        <v>7</v>
      </c>
      <c r="G14" s="64" t="s">
        <v>6</v>
      </c>
      <c r="H14" s="64" t="s">
        <v>7</v>
      </c>
      <c r="I14" s="65" t="s">
        <v>6</v>
      </c>
      <c r="J14" s="65" t="s">
        <v>7</v>
      </c>
      <c r="K14" s="114"/>
    </row>
    <row r="15" spans="1:11" ht="21" customHeight="1" thickBot="1">
      <c r="A15" s="108"/>
      <c r="B15" s="66" t="s">
        <v>64</v>
      </c>
      <c r="C15" s="22" t="str">
        <f>IF(D15="","",VLOOKUP(D15,$A$32:$B$37,2,TRUE))</f>
        <v/>
      </c>
      <c r="D15" s="21"/>
      <c r="E15" s="22" t="str">
        <f>IF(F15="","",VLOOKUP(F15,$A$32:$B$37,2,TRUE))</f>
        <v/>
      </c>
      <c r="F15" s="21"/>
      <c r="G15" s="22" t="str">
        <f>IF(H15="","",VLOOKUP(H15,$A$32:$B$37,2,TRUE))</f>
        <v/>
      </c>
      <c r="H15" s="21"/>
      <c r="I15" s="22" t="str">
        <f>IF(J15="","",VLOOKUP(J15,$A$32:$B$37,2,TRUE))</f>
        <v/>
      </c>
      <c r="J15" s="21"/>
      <c r="K15" s="23" t="e">
        <f>AVERAGE(D15,F15,H15,J15)</f>
        <v>#DIV/0!</v>
      </c>
    </row>
    <row r="16" spans="1:11" ht="21" customHeight="1" thickBot="1">
      <c r="A16" s="108"/>
      <c r="B16" s="66" t="s">
        <v>65</v>
      </c>
      <c r="C16" s="22" t="str">
        <f>IF(D16="","",VLOOKUP(D16,$A$32:$B$37,2,TRUE))</f>
        <v/>
      </c>
      <c r="D16" s="21"/>
      <c r="E16" s="22" t="str">
        <f>IF(F16="","",VLOOKUP(F16,$A$32:$B$37,2,TRUE))</f>
        <v/>
      </c>
      <c r="F16" s="21"/>
      <c r="G16" s="22" t="str">
        <f>IF(H16="","",VLOOKUP(H16,$A$32:$B$37,2,TRUE))</f>
        <v/>
      </c>
      <c r="H16" s="21"/>
      <c r="I16" s="22" t="str">
        <f>IF(J16="","",VLOOKUP(J16,$A$32:$B$37,2,TRUE))</f>
        <v/>
      </c>
      <c r="J16" s="21"/>
      <c r="K16" s="23" t="e">
        <f>AVERAGE(D16,F16,H16,J16)</f>
        <v>#DIV/0!</v>
      </c>
    </row>
    <row r="17" spans="1:11" ht="23.25" customHeight="1" thickBot="1">
      <c r="A17" s="108"/>
      <c r="B17" s="66" t="s">
        <v>66</v>
      </c>
      <c r="C17" s="22" t="str">
        <f>IF(D17="","",VLOOKUP(D17,$A$32:$B$37,2,TRUE))</f>
        <v/>
      </c>
      <c r="D17" s="21"/>
      <c r="E17" s="22" t="str">
        <f>IF(F17="","",VLOOKUP(F17,$A$32:$B$37,2,TRUE))</f>
        <v/>
      </c>
      <c r="F17" s="21"/>
      <c r="G17" s="22" t="str">
        <f>IF(H17="","",VLOOKUP(H17,$A$32:$B$37,2,TRUE))</f>
        <v/>
      </c>
      <c r="H17" s="21"/>
      <c r="I17" s="22" t="str">
        <f>IF(J17="","",VLOOKUP(J17,$A$32:$B$37,2,TRUE))</f>
        <v/>
      </c>
      <c r="J17" s="21"/>
      <c r="K17" s="23" t="e">
        <f>AVERAGE(D17,F17,H17,J17)</f>
        <v>#DIV/0!</v>
      </c>
    </row>
    <row r="18" spans="1:11" ht="21.75" customHeight="1" thickBot="1">
      <c r="A18" s="109"/>
      <c r="B18" s="66" t="s">
        <v>67</v>
      </c>
      <c r="C18" s="22" t="str">
        <f>IF(D18="","",VLOOKUP(D18,$A$32:$B$37,2,TRUE))</f>
        <v/>
      </c>
      <c r="D18" s="21"/>
      <c r="E18" s="22" t="str">
        <f>IF(F18="","",VLOOKUP(F18,$A$32:$B$37,2,TRUE))</f>
        <v/>
      </c>
      <c r="F18" s="21"/>
      <c r="G18" s="22" t="str">
        <f>IF(H18="","",VLOOKUP(H18,$A$32:$B$37,2,TRUE))</f>
        <v/>
      </c>
      <c r="H18" s="21"/>
      <c r="I18" s="22" t="str">
        <f>IF(J18="","",VLOOKUP(J18,$A$32:$B$37,2,TRUE))</f>
        <v/>
      </c>
      <c r="J18" s="21"/>
      <c r="K18" s="23" t="e">
        <f>AVERAGE(D18,F18,H18,J18)</f>
        <v>#DIV/0!</v>
      </c>
    </row>
    <row r="19" spans="1:11" ht="16.5" customHeight="1" thickBot="1">
      <c r="A19" s="107" t="s">
        <v>12</v>
      </c>
      <c r="B19" s="110" t="s">
        <v>13</v>
      </c>
      <c r="C19" s="111"/>
      <c r="D19" s="111"/>
      <c r="E19" s="111"/>
      <c r="F19" s="111"/>
      <c r="G19" s="111"/>
      <c r="H19" s="111"/>
      <c r="I19" s="111"/>
      <c r="J19" s="111"/>
      <c r="K19" s="112"/>
    </row>
    <row r="20" spans="1:11" ht="15.75" customHeight="1" thickBot="1">
      <c r="A20" s="108"/>
      <c r="B20" s="67"/>
      <c r="C20" s="206" t="s">
        <v>58</v>
      </c>
      <c r="D20" s="207"/>
      <c r="E20" s="208" t="s">
        <v>59</v>
      </c>
      <c r="F20" s="209"/>
      <c r="G20" s="206" t="s">
        <v>60</v>
      </c>
      <c r="H20" s="207"/>
      <c r="I20" s="208" t="s">
        <v>61</v>
      </c>
      <c r="J20" s="209"/>
      <c r="K20" s="113" t="s">
        <v>62</v>
      </c>
    </row>
    <row r="21" spans="1:11" ht="15.75" customHeight="1" thickBot="1">
      <c r="A21" s="108"/>
      <c r="B21" s="67" t="s">
        <v>5</v>
      </c>
      <c r="C21" s="68" t="s">
        <v>6</v>
      </c>
      <c r="D21" s="68" t="s">
        <v>7</v>
      </c>
      <c r="E21" s="69" t="s">
        <v>6</v>
      </c>
      <c r="F21" s="69" t="s">
        <v>7</v>
      </c>
      <c r="G21" s="68" t="s">
        <v>6</v>
      </c>
      <c r="H21" s="68" t="s">
        <v>7</v>
      </c>
      <c r="I21" s="69" t="s">
        <v>6</v>
      </c>
      <c r="J21" s="69" t="s">
        <v>7</v>
      </c>
      <c r="K21" s="114"/>
    </row>
    <row r="22" spans="1:11" ht="17.25" customHeight="1" thickBot="1">
      <c r="A22" s="108"/>
      <c r="B22" s="66" t="s">
        <v>68</v>
      </c>
      <c r="C22" s="22" t="str">
        <f>IF(D22="","",VLOOKUP(D22,$A$32:$B$37,2,TRUE))</f>
        <v/>
      </c>
      <c r="D22" s="21"/>
      <c r="E22" s="22" t="str">
        <f>IF(F22="","",VLOOKUP(F22,$A$32:$B$37,2,TRUE))</f>
        <v/>
      </c>
      <c r="F22" s="21"/>
      <c r="G22" s="22" t="str">
        <f>IF(H22="","",VLOOKUP(H22,$A$32:$B$37,2,TRUE))</f>
        <v/>
      </c>
      <c r="H22" s="21"/>
      <c r="I22" s="22" t="str">
        <f>IF(J22="","",VLOOKUP(J22,$A$32:$B$37,2,TRUE))</f>
        <v/>
      </c>
      <c r="J22" s="21"/>
      <c r="K22" s="23" t="e">
        <f>AVERAGE(D22,F22,H22,J22)</f>
        <v>#DIV/0!</v>
      </c>
    </row>
    <row r="23" spans="1:11" ht="25.5" customHeight="1" thickBot="1">
      <c r="A23" s="109"/>
      <c r="B23" s="66" t="s">
        <v>69</v>
      </c>
      <c r="C23" s="22" t="str">
        <f>IF(D23="","",VLOOKUP(D23,$A$32:$B$37,2,TRUE))</f>
        <v/>
      </c>
      <c r="D23" s="21"/>
      <c r="E23" s="22" t="str">
        <f>IF(F23="","",VLOOKUP(F23,$A$32:$B$37,2,TRUE))</f>
        <v/>
      </c>
      <c r="F23" s="21"/>
      <c r="G23" s="22" t="str">
        <f>IF(H23="","",VLOOKUP(H23,$A$32:$B$37,2,TRUE))</f>
        <v/>
      </c>
      <c r="H23" s="21"/>
      <c r="I23" s="22" t="str">
        <f>IF(J23="","",VLOOKUP(J23,$A$32:$B$37,2,TRUE))</f>
        <v/>
      </c>
      <c r="J23" s="21"/>
      <c r="K23" s="23" t="e">
        <f>AVERAGE(D23,F23,H23,J23)</f>
        <v>#DIV/0!</v>
      </c>
    </row>
    <row r="24" spans="1:11" ht="16.5" customHeight="1" thickBot="1">
      <c r="A24" s="107" t="s">
        <v>70</v>
      </c>
      <c r="B24" s="110" t="s">
        <v>71</v>
      </c>
      <c r="C24" s="111"/>
      <c r="D24" s="111"/>
      <c r="E24" s="111"/>
      <c r="F24" s="111"/>
      <c r="G24" s="111"/>
      <c r="H24" s="111"/>
      <c r="I24" s="111"/>
      <c r="J24" s="111"/>
      <c r="K24" s="112"/>
    </row>
    <row r="25" spans="1:11" ht="16" thickBot="1">
      <c r="A25" s="108"/>
      <c r="B25" s="70"/>
      <c r="C25" s="206" t="s">
        <v>58</v>
      </c>
      <c r="D25" s="207"/>
      <c r="E25" s="208" t="s">
        <v>59</v>
      </c>
      <c r="F25" s="209"/>
      <c r="G25" s="206" t="s">
        <v>60</v>
      </c>
      <c r="H25" s="207"/>
      <c r="I25" s="208" t="s">
        <v>61</v>
      </c>
      <c r="J25" s="209"/>
      <c r="K25" s="113" t="s">
        <v>62</v>
      </c>
    </row>
    <row r="26" spans="1:11" ht="16" thickBot="1">
      <c r="A26" s="108"/>
      <c r="B26" s="67" t="s">
        <v>5</v>
      </c>
      <c r="C26" s="68" t="s">
        <v>6</v>
      </c>
      <c r="D26" s="68" t="s">
        <v>7</v>
      </c>
      <c r="E26" s="69" t="s">
        <v>6</v>
      </c>
      <c r="F26" s="69" t="s">
        <v>7</v>
      </c>
      <c r="G26" s="68" t="s">
        <v>6</v>
      </c>
      <c r="H26" s="68" t="s">
        <v>7</v>
      </c>
      <c r="I26" s="69" t="s">
        <v>6</v>
      </c>
      <c r="J26" s="69" t="s">
        <v>7</v>
      </c>
      <c r="K26" s="114"/>
    </row>
    <row r="27" spans="1:11" ht="17.25" customHeight="1" thickBot="1">
      <c r="A27" s="108"/>
      <c r="B27" s="66" t="s">
        <v>72</v>
      </c>
      <c r="C27" s="22" t="str">
        <f>IF(D27="","",VLOOKUP(D27,$A$32:$B$37,2,TRUE))</f>
        <v/>
      </c>
      <c r="D27" s="21"/>
      <c r="E27" s="22" t="str">
        <f>IF(F27="","",VLOOKUP(F27,$A$32:$B$37,2,TRUE))</f>
        <v/>
      </c>
      <c r="F27" s="21"/>
      <c r="G27" s="22" t="str">
        <f>IF(H27="","",VLOOKUP(H27,$A$32:$B$37,2,TRUE))</f>
        <v/>
      </c>
      <c r="H27" s="21"/>
      <c r="I27" s="22" t="str">
        <f>IF(J27="","",VLOOKUP(J27,$A$32:$B$37,2,TRUE))</f>
        <v/>
      </c>
      <c r="J27" s="21"/>
      <c r="K27" s="23" t="e">
        <f>AVERAGE(D27,F27,H27,J27)</f>
        <v>#DIV/0!</v>
      </c>
    </row>
    <row r="28" spans="1:11" ht="16.5" customHeight="1" thickBot="1">
      <c r="A28" s="109"/>
      <c r="B28" s="66" t="s">
        <v>73</v>
      </c>
      <c r="C28" s="22" t="str">
        <f>IF(D28="","",VLOOKUP(D28,$A$32:$B$37,2,TRUE))</f>
        <v/>
      </c>
      <c r="D28" s="21"/>
      <c r="E28" s="22" t="str">
        <f>IF(F28="","",VLOOKUP(F28,$A$32:$B$37,2,TRUE))</f>
        <v/>
      </c>
      <c r="F28" s="21"/>
      <c r="G28" s="22" t="str">
        <f>IF(H28="","",VLOOKUP(H28,$A$32:$B$37,2,TRUE))</f>
        <v/>
      </c>
      <c r="H28" s="21"/>
      <c r="I28" s="22" t="str">
        <f>IF(J28="","",VLOOKUP(J28,$A$32:$B$37,2,TRUE))</f>
        <v/>
      </c>
      <c r="J28" s="21"/>
      <c r="K28" s="23" t="e">
        <f>AVERAGE(D28,F28,H28,J28)</f>
        <v>#DIV/0!</v>
      </c>
    </row>
    <row r="29" spans="1:11">
      <c r="A29" s="72" t="s">
        <v>93</v>
      </c>
      <c r="B29" s="43">
        <f>B7</f>
        <v>0</v>
      </c>
      <c r="C29" s="71"/>
      <c r="D29" s="71"/>
      <c r="E29" s="71"/>
      <c r="F29" s="71"/>
      <c r="G29" s="71"/>
      <c r="H29" s="71"/>
      <c r="I29" s="71"/>
      <c r="J29" s="96" t="s">
        <v>92</v>
      </c>
      <c r="K29" s="73">
        <v>44341</v>
      </c>
    </row>
    <row r="31" spans="1:11">
      <c r="A31" s="24" t="s">
        <v>79</v>
      </c>
      <c r="B31" s="24" t="s">
        <v>6</v>
      </c>
    </row>
    <row r="32" spans="1:11">
      <c r="A32" s="24">
        <v>1</v>
      </c>
      <c r="B32" s="24" t="s">
        <v>74</v>
      </c>
    </row>
    <row r="33" spans="1:2">
      <c r="A33" s="24">
        <v>5</v>
      </c>
      <c r="B33" s="24" t="s">
        <v>75</v>
      </c>
    </row>
    <row r="34" spans="1:2">
      <c r="A34" s="24">
        <v>6.5</v>
      </c>
      <c r="B34" s="24" t="s">
        <v>76</v>
      </c>
    </row>
    <row r="35" spans="1:2">
      <c r="A35" s="24">
        <v>8</v>
      </c>
      <c r="B35" s="24" t="s">
        <v>77</v>
      </c>
    </row>
    <row r="36" spans="1:2">
      <c r="A36" s="24">
        <v>9</v>
      </c>
      <c r="B36" s="24" t="s">
        <v>78</v>
      </c>
    </row>
    <row r="37" spans="1:2">
      <c r="A37" s="24">
        <v>10.000999999999999</v>
      </c>
      <c r="B37" s="24" t="s">
        <v>80</v>
      </c>
    </row>
  </sheetData>
  <sheetProtection algorithmName="SHA-512" hashValue="aY0L7ooZXvhov0hYMIERsskNNBzSXja8YNlgYdQo1+ExCxJZOqj1R6OrU59jZqRxAOYGZ5ZkaSQG32QueAdRGg==" saltValue="gXAcaOFNnMFVY2pVj8E9Ug==" spinCount="100000" sheet="1" objects="1" scenarios="1"/>
  <mergeCells count="33">
    <mergeCell ref="C20:D20"/>
    <mergeCell ref="A2:K2"/>
    <mergeCell ref="A3:K3"/>
    <mergeCell ref="C5:F5"/>
    <mergeCell ref="C6:F6"/>
    <mergeCell ref="E20:F20"/>
    <mergeCell ref="G20:H20"/>
    <mergeCell ref="I20:J20"/>
    <mergeCell ref="A8:K8"/>
    <mergeCell ref="B9:K9"/>
    <mergeCell ref="A10:A18"/>
    <mergeCell ref="B10:K10"/>
    <mergeCell ref="K20:K21"/>
    <mergeCell ref="B11:K11"/>
    <mergeCell ref="B12:K12"/>
    <mergeCell ref="C13:D13"/>
    <mergeCell ref="E13:F13"/>
    <mergeCell ref="G5:K5"/>
    <mergeCell ref="G6:K6"/>
    <mergeCell ref="C7:F7"/>
    <mergeCell ref="G7:K7"/>
    <mergeCell ref="A24:A28"/>
    <mergeCell ref="B24:K24"/>
    <mergeCell ref="C25:D25"/>
    <mergeCell ref="E25:F25"/>
    <mergeCell ref="G25:H25"/>
    <mergeCell ref="I25:J25"/>
    <mergeCell ref="K25:K26"/>
    <mergeCell ref="G13:H13"/>
    <mergeCell ref="I13:J13"/>
    <mergeCell ref="K13:K14"/>
    <mergeCell ref="A19:A23"/>
    <mergeCell ref="B19:K19"/>
  </mergeCells>
  <dataValidations count="1">
    <dataValidation type="list" allowBlank="1" showInputMessage="1" showErrorMessage="1" errorTitle="Valor Inválido" promptTitle="pontuação a atribuir" sqref="D15:D18 D22:D23 D27:D28 F15:F18 F22:F23 F27:F28 H15:H18 H22:H23 H27:H28 J15:J18 J22:J23 J27:J28" xr:uid="{00000000-0002-0000-0000-000000000000}">
      <formula1>Lista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0"/>
  <sheetViews>
    <sheetView topLeftCell="A10" zoomScale="88" workbookViewId="0">
      <selection sqref="A1:E27"/>
    </sheetView>
  </sheetViews>
  <sheetFormatPr defaultColWidth="11" defaultRowHeight="15.5"/>
  <cols>
    <col min="1" max="1" width="14.58203125" style="29" customWidth="1"/>
    <col min="2" max="2" width="49.75" style="29" customWidth="1"/>
    <col min="3" max="3" width="12.75" style="29" customWidth="1"/>
    <col min="4" max="4" width="13" style="29" customWidth="1"/>
    <col min="5" max="5" width="18.58203125" style="29" customWidth="1"/>
    <col min="6" max="16384" width="11" style="29"/>
  </cols>
  <sheetData>
    <row r="1" spans="1:9">
      <c r="A1" s="139" t="s">
        <v>23</v>
      </c>
      <c r="B1" s="140"/>
      <c r="C1" s="140"/>
      <c r="D1" s="140"/>
      <c r="E1" s="141"/>
    </row>
    <row r="2" spans="1:9">
      <c r="A2" s="142"/>
      <c r="B2" s="143"/>
      <c r="C2" s="143"/>
      <c r="D2" s="143"/>
      <c r="E2" s="144"/>
    </row>
    <row r="3" spans="1:9" ht="16" customHeight="1">
      <c r="A3" s="166" t="s">
        <v>22</v>
      </c>
      <c r="B3" s="167"/>
      <c r="C3" s="167"/>
      <c r="D3" s="167"/>
      <c r="E3" s="168"/>
    </row>
    <row r="4" spans="1:9" ht="21" customHeight="1">
      <c r="A4" s="53" t="s">
        <v>81</v>
      </c>
      <c r="B4" s="49">
        <f>'Propostas Intermédias'!B4</f>
        <v>0</v>
      </c>
      <c r="C4" s="49"/>
      <c r="D4" s="49"/>
      <c r="E4" s="50"/>
    </row>
    <row r="5" spans="1:9" ht="26">
      <c r="A5" s="54" t="s">
        <v>88</v>
      </c>
      <c r="B5" s="47">
        <f>'Propostas Intermédias'!B5</f>
        <v>0</v>
      </c>
      <c r="C5" s="55" t="s">
        <v>89</v>
      </c>
      <c r="D5" s="47">
        <f>'Propostas Intermédias'!G5</f>
        <v>0</v>
      </c>
      <c r="E5" s="48"/>
    </row>
    <row r="6" spans="1:9" ht="26">
      <c r="A6" s="54" t="s">
        <v>86</v>
      </c>
      <c r="B6" s="47">
        <f>'Propostas Intermédias'!B6</f>
        <v>0</v>
      </c>
      <c r="C6" s="47"/>
      <c r="D6" s="47"/>
      <c r="E6" s="48"/>
    </row>
    <row r="7" spans="1:9" ht="22" customHeight="1">
      <c r="A7" s="46" t="s">
        <v>90</v>
      </c>
      <c r="B7" s="47">
        <f>'Propostas Intermédias'!B7</f>
        <v>0</v>
      </c>
      <c r="C7" s="169" t="str">
        <f>CONCATENATE('Propostas Intermédias'!C7,'Propostas Intermédias'!G7)</f>
        <v xml:space="preserve">Ano Letivo: </v>
      </c>
      <c r="D7" s="169"/>
      <c r="E7" s="48"/>
    </row>
    <row r="8" spans="1:9" ht="18" customHeight="1" thickBot="1">
      <c r="A8" s="163" t="s">
        <v>24</v>
      </c>
      <c r="B8" s="164"/>
      <c r="C8" s="164"/>
      <c r="D8" s="164"/>
      <c r="E8" s="165"/>
    </row>
    <row r="9" spans="1:9" ht="27" customHeight="1" thickBot="1">
      <c r="A9" s="3" t="s">
        <v>0</v>
      </c>
      <c r="B9" s="157" t="s">
        <v>1</v>
      </c>
      <c r="C9" s="158"/>
      <c r="D9" s="158"/>
      <c r="E9" s="159"/>
    </row>
    <row r="10" spans="1:9" ht="16" customHeight="1">
      <c r="A10" s="147" t="s">
        <v>21</v>
      </c>
      <c r="B10" s="154" t="s">
        <v>2</v>
      </c>
      <c r="C10" s="155"/>
      <c r="D10" s="155"/>
      <c r="E10" s="156"/>
    </row>
    <row r="11" spans="1:9" ht="22" customHeight="1">
      <c r="A11" s="148"/>
      <c r="B11" s="151" t="s">
        <v>3</v>
      </c>
      <c r="C11" s="152"/>
      <c r="D11" s="152"/>
      <c r="E11" s="153"/>
    </row>
    <row r="12" spans="1:9" ht="19" customHeight="1" thickBot="1">
      <c r="A12" s="148"/>
      <c r="B12" s="151" t="s">
        <v>4</v>
      </c>
      <c r="C12" s="152"/>
      <c r="D12" s="152"/>
      <c r="E12" s="153"/>
    </row>
    <row r="13" spans="1:9" ht="26.15" customHeight="1" thickBot="1">
      <c r="A13" s="149"/>
      <c r="B13" s="1" t="s">
        <v>5</v>
      </c>
      <c r="C13" s="1" t="s">
        <v>6</v>
      </c>
      <c r="D13" s="1" t="s">
        <v>7</v>
      </c>
      <c r="E13" s="137" t="s">
        <v>20</v>
      </c>
    </row>
    <row r="14" spans="1:9" ht="39" customHeight="1" thickBot="1">
      <c r="A14" s="149"/>
      <c r="B14" s="25" t="s">
        <v>8</v>
      </c>
      <c r="C14" s="19" t="e">
        <f>IF(D14="","",VLOOKUP(D14,'Propostas Intermédias'!$A$32:$B$37,2,TRUE))</f>
        <v>#DIV/0!</v>
      </c>
      <c r="D14" s="41" t="e">
        <f>'Propostas Intermédias'!K15</f>
        <v>#DIV/0!</v>
      </c>
      <c r="E14" s="138"/>
    </row>
    <row r="15" spans="1:9" ht="47.15" customHeight="1" thickBot="1">
      <c r="A15" s="149"/>
      <c r="B15" s="25" t="s">
        <v>9</v>
      </c>
      <c r="C15" s="19" t="e">
        <f>IF(D15="","",VLOOKUP(D15,'Propostas Intermédias'!$A$32:$B$37,2,TRUE))</f>
        <v>#DIV/0!</v>
      </c>
      <c r="D15" s="41" t="e">
        <f>'Propostas Intermédias'!K16</f>
        <v>#DIV/0!</v>
      </c>
      <c r="E15" s="138"/>
      <c r="I15" s="30"/>
    </row>
    <row r="16" spans="1:9" ht="41.15" customHeight="1" thickBot="1">
      <c r="A16" s="149"/>
      <c r="B16" s="26" t="s">
        <v>10</v>
      </c>
      <c r="C16" s="19" t="e">
        <f>IF(D16="","",VLOOKUP(D16,'Propostas Intermédias'!$A$32:$B$37,2,TRUE))</f>
        <v>#DIV/0!</v>
      </c>
      <c r="D16" s="41" t="e">
        <f>'Propostas Intermédias'!K17</f>
        <v>#DIV/0!</v>
      </c>
      <c r="E16" s="138"/>
    </row>
    <row r="17" spans="1:6" ht="42" customHeight="1" thickBot="1">
      <c r="A17" s="149"/>
      <c r="B17" s="25" t="s">
        <v>11</v>
      </c>
      <c r="C17" s="19" t="e">
        <f>IF(D17="","",VLOOKUP(D17,'Propostas Intermédias'!$A$32:$B$37,2,TRUE))</f>
        <v>#DIV/0!</v>
      </c>
      <c r="D17" s="41" t="e">
        <f>'Propostas Intermédias'!K18</f>
        <v>#DIV/0!</v>
      </c>
      <c r="E17" s="75" t="e">
        <f>AVERAGE(D14:D17)</f>
        <v>#DIV/0!</v>
      </c>
    </row>
    <row r="18" spans="1:6" ht="33" customHeight="1" thickBot="1">
      <c r="A18" s="150" t="s">
        <v>12</v>
      </c>
      <c r="B18" s="160" t="s">
        <v>13</v>
      </c>
      <c r="C18" s="161"/>
      <c r="D18" s="161"/>
      <c r="E18" s="162"/>
    </row>
    <row r="19" spans="1:6" ht="28" customHeight="1" thickBot="1">
      <c r="A19" s="145"/>
      <c r="B19" s="1" t="s">
        <v>5</v>
      </c>
      <c r="C19" s="2" t="s">
        <v>6</v>
      </c>
      <c r="D19" s="2" t="s">
        <v>7</v>
      </c>
      <c r="E19" s="137" t="s">
        <v>20</v>
      </c>
    </row>
    <row r="20" spans="1:6" ht="33" customHeight="1" thickBot="1">
      <c r="A20" s="145"/>
      <c r="B20" s="25" t="s">
        <v>14</v>
      </c>
      <c r="C20" s="19" t="e">
        <f>IF(D20="","",VLOOKUP(D20,'Propostas Intermédias'!$A$32:$B$37,2,TRUE))</f>
        <v>#DIV/0!</v>
      </c>
      <c r="D20" s="41" t="e">
        <f>'Propostas Intermédias'!K22</f>
        <v>#DIV/0!</v>
      </c>
      <c r="E20" s="138"/>
    </row>
    <row r="21" spans="1:6" ht="69" customHeight="1" thickBot="1">
      <c r="A21" s="146"/>
      <c r="B21" s="25" t="s">
        <v>15</v>
      </c>
      <c r="C21" s="19" t="e">
        <f>IF(D21="","",VLOOKUP(D21,'Propostas Intermédias'!$A$32:$B$37,2,TRUE))</f>
        <v>#DIV/0!</v>
      </c>
      <c r="D21" s="41" t="e">
        <f>'Propostas Intermédias'!K23</f>
        <v>#DIV/0!</v>
      </c>
      <c r="E21" s="76" t="e">
        <f>AVERAGE(D20:D21)</f>
        <v>#DIV/0!</v>
      </c>
      <c r="F21" s="31"/>
    </row>
    <row r="22" spans="1:6" ht="30" customHeight="1" thickBot="1">
      <c r="A22" s="145" t="s">
        <v>16</v>
      </c>
      <c r="B22" s="32" t="s">
        <v>17</v>
      </c>
      <c r="C22" s="33"/>
      <c r="D22" s="33"/>
      <c r="E22" s="34"/>
      <c r="F22" s="35"/>
    </row>
    <row r="23" spans="1:6" ht="29.15" customHeight="1" thickBot="1">
      <c r="A23" s="145"/>
      <c r="B23" s="1" t="s">
        <v>5</v>
      </c>
      <c r="C23" s="2" t="s">
        <v>6</v>
      </c>
      <c r="D23" s="1" t="s">
        <v>7</v>
      </c>
      <c r="E23" s="137" t="s">
        <v>20</v>
      </c>
      <c r="F23" s="31"/>
    </row>
    <row r="24" spans="1:6" ht="36" customHeight="1" thickBot="1">
      <c r="A24" s="145"/>
      <c r="B24" s="27" t="s">
        <v>18</v>
      </c>
      <c r="C24" s="19" t="e">
        <f>IF(D24="","",VLOOKUP(D24,'Propostas Intermédias'!$A$32:$B$37,2,TRUE))</f>
        <v>#DIV/0!</v>
      </c>
      <c r="D24" s="42" t="e">
        <f>ROUND('Propostas Intermédias'!K27,2)</f>
        <v>#DIV/0!</v>
      </c>
      <c r="E24" s="138"/>
    </row>
    <row r="25" spans="1:6" ht="55" customHeight="1" thickBot="1">
      <c r="A25" s="146"/>
      <c r="B25" s="28" t="s">
        <v>19</v>
      </c>
      <c r="C25" s="19" t="e">
        <f>IF(D25="","",VLOOKUP(D25,'Propostas Intermédias'!$A$32:$B$37,2,TRUE))</f>
        <v>#DIV/0!</v>
      </c>
      <c r="D25" s="42" t="e">
        <f>ROUND('Propostas Intermédias'!K28,2)</f>
        <v>#DIV/0!</v>
      </c>
      <c r="E25" s="76" t="e">
        <f>AVERAGE(D24:D25)</f>
        <v>#DIV/0!</v>
      </c>
    </row>
    <row r="26" spans="1:6">
      <c r="A26" s="56" t="s">
        <v>91</v>
      </c>
      <c r="B26" s="57">
        <f>B7</f>
        <v>0</v>
      </c>
      <c r="C26" s="57"/>
      <c r="D26" s="61" t="s">
        <v>92</v>
      </c>
      <c r="E26" s="74">
        <f>'Propostas Intermédias'!K29</f>
        <v>44341</v>
      </c>
    </row>
    <row r="27" spans="1:6" ht="11.15" customHeight="1" thickBot="1">
      <c r="A27" s="58"/>
      <c r="B27" s="59"/>
      <c r="C27" s="59"/>
      <c r="D27" s="59"/>
      <c r="E27" s="60"/>
    </row>
    <row r="28" spans="1:6" ht="50.15" customHeight="1">
      <c r="A28" s="31"/>
      <c r="B28" s="31"/>
      <c r="C28" s="31"/>
      <c r="D28" s="31"/>
      <c r="E28" s="31"/>
      <c r="F28" s="31"/>
    </row>
    <row r="30" spans="1:6">
      <c r="E30" s="4"/>
    </row>
  </sheetData>
  <sheetProtection password="C662" sheet="1" objects="1" scenarios="1" selectLockedCells="1"/>
  <mergeCells count="15">
    <mergeCell ref="E23:E24"/>
    <mergeCell ref="A1:E2"/>
    <mergeCell ref="A22:A25"/>
    <mergeCell ref="A10:A17"/>
    <mergeCell ref="A18:A21"/>
    <mergeCell ref="B12:E12"/>
    <mergeCell ref="B11:E11"/>
    <mergeCell ref="B10:E10"/>
    <mergeCell ref="B9:E9"/>
    <mergeCell ref="B18:E18"/>
    <mergeCell ref="A8:E8"/>
    <mergeCell ref="A3:E3"/>
    <mergeCell ref="E13:E16"/>
    <mergeCell ref="E19:E20"/>
    <mergeCell ref="C7:D7"/>
  </mergeCells>
  <pageMargins left="0.25" right="0.25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3"/>
  <sheetViews>
    <sheetView topLeftCell="A16" workbookViewId="0">
      <selection activeCell="A32" sqref="A32:B32"/>
    </sheetView>
  </sheetViews>
  <sheetFormatPr defaultColWidth="11" defaultRowHeight="15.5"/>
  <cols>
    <col min="1" max="1" width="54.5" customWidth="1"/>
    <col min="2" max="2" width="42.58203125" customWidth="1"/>
    <col min="3" max="3" width="23.08203125" customWidth="1"/>
    <col min="4" max="4" width="20.58203125" customWidth="1"/>
    <col min="5" max="5" width="14.83203125" customWidth="1"/>
  </cols>
  <sheetData>
    <row r="1" spans="1:2" ht="28.5">
      <c r="A1" s="178" t="s">
        <v>23</v>
      </c>
      <c r="B1" s="178"/>
    </row>
    <row r="2" spans="1:2">
      <c r="A2" s="181"/>
      <c r="B2" s="181"/>
    </row>
    <row r="3" spans="1:2" ht="18.5">
      <c r="A3" s="182" t="s">
        <v>42</v>
      </c>
      <c r="B3" s="182"/>
    </row>
    <row r="4" spans="1:2" ht="18.5">
      <c r="A4" s="182" t="s">
        <v>43</v>
      </c>
      <c r="B4" s="182"/>
    </row>
    <row r="5" spans="1:2">
      <c r="A5" s="180" t="s">
        <v>46</v>
      </c>
      <c r="B5" s="180"/>
    </row>
    <row r="6" spans="1:2" ht="24" customHeight="1">
      <c r="A6" s="78" t="str">
        <f>CONCATENATE('Propostas Intermédias'!A4,'Propostas Intermédias'!B4)</f>
        <v xml:space="preserve">Avaliado: </v>
      </c>
      <c r="B6" s="78"/>
    </row>
    <row r="7" spans="1:2" ht="39" customHeight="1">
      <c r="A7" s="91" t="str">
        <f>CONCATENATE("Categoria Profissional: ",'Propostas Intermédias'!B5)</f>
        <v xml:space="preserve">Categoria Profissional: </v>
      </c>
      <c r="B7" s="77" t="str">
        <f>CONCATENATE('Propostas Intermédias'!C5,'Propostas Intermédias'!G5)</f>
        <v xml:space="preserve">Departamento Curricular: </v>
      </c>
    </row>
    <row r="8" spans="1:2" ht="34" customHeight="1">
      <c r="A8" s="77" t="str">
        <f>CONCATENATE('Propostas Intermédias'!A6,'Propostas Intermédias'!B6)</f>
        <v xml:space="preserve">Grupo de Recrutamento: </v>
      </c>
      <c r="B8" s="77" t="str">
        <f>CONCATENATE('Propostas Intermédias'!C7,'Propostas Intermédias'!G7)</f>
        <v xml:space="preserve">Ano Letivo: </v>
      </c>
    </row>
    <row r="9" spans="1:2" ht="30" customHeight="1">
      <c r="A9" s="172" t="s">
        <v>25</v>
      </c>
      <c r="B9" s="172"/>
    </row>
    <row r="10" spans="1:2" ht="30" customHeight="1">
      <c r="A10" s="91" t="str">
        <f>CONCATENATE("1 – Escalão: ",'Propostas Intermédias'!G6)</f>
        <v xml:space="preserve">1 – Escalão: </v>
      </c>
      <c r="B10" s="84"/>
    </row>
    <row r="11" spans="1:2">
      <c r="A11" s="170"/>
      <c r="B11" s="170"/>
    </row>
    <row r="12" spans="1:2" ht="42" customHeight="1">
      <c r="A12" s="92" t="s">
        <v>98</v>
      </c>
      <c r="B12" s="93"/>
    </row>
    <row r="13" spans="1:2" ht="39" customHeight="1">
      <c r="A13" s="91" t="s">
        <v>101</v>
      </c>
      <c r="B13" s="93"/>
    </row>
    <row r="14" spans="1:2" ht="39" customHeight="1" thickBot="1">
      <c r="A14" s="177" t="s">
        <v>26</v>
      </c>
      <c r="B14" s="177"/>
    </row>
    <row r="15" spans="1:2" ht="27" customHeight="1" thickBot="1">
      <c r="A15" s="11" t="s">
        <v>27</v>
      </c>
      <c r="B15" s="12" t="s">
        <v>28</v>
      </c>
    </row>
    <row r="16" spans="1:2" ht="41.15" customHeight="1" thickBot="1">
      <c r="A16" s="13" t="s">
        <v>39</v>
      </c>
      <c r="B16" s="81" t="e">
        <f>'PROP. DOCENTES'!E17</f>
        <v>#DIV/0!</v>
      </c>
    </row>
    <row r="17" spans="1:2" ht="40" customHeight="1" thickBot="1">
      <c r="A17" s="13" t="s">
        <v>40</v>
      </c>
      <c r="B17" s="81" t="e">
        <f>'PROP. DOCENTES'!E21</f>
        <v>#DIV/0!</v>
      </c>
    </row>
    <row r="18" spans="1:2" ht="38.15" customHeight="1" thickBot="1">
      <c r="A18" s="13" t="s">
        <v>41</v>
      </c>
      <c r="B18" s="81" t="e">
        <f>'PROP. DOCENTES'!E25</f>
        <v>#DIV/0!</v>
      </c>
    </row>
    <row r="19" spans="1:2" ht="32.15" customHeight="1">
      <c r="A19" s="14" t="s">
        <v>31</v>
      </c>
      <c r="B19" s="173" t="e">
        <f>B16*0.6+B17*0.2+B18*0.2</f>
        <v>#DIV/0!</v>
      </c>
    </row>
    <row r="20" spans="1:2" ht="30" customHeight="1">
      <c r="A20" s="15" t="s">
        <v>32</v>
      </c>
      <c r="B20" s="174"/>
    </row>
    <row r="21" spans="1:2" ht="28" customHeight="1" thickBot="1">
      <c r="A21" s="9"/>
      <c r="B21" s="175"/>
    </row>
    <row r="22" spans="1:2">
      <c r="A22" s="10"/>
    </row>
    <row r="23" spans="1:2" ht="27" customHeight="1">
      <c r="A23" s="176" t="s">
        <v>33</v>
      </c>
      <c r="B23" s="176"/>
    </row>
    <row r="24" spans="1:2" s="83" customFormat="1" ht="27" customHeight="1">
      <c r="A24" s="89" t="s">
        <v>96</v>
      </c>
      <c r="B24" s="90" t="e">
        <f>B19</f>
        <v>#DIV/0!</v>
      </c>
    </row>
    <row r="25" spans="1:2" ht="28" customHeight="1">
      <c r="A25" s="95" t="s">
        <v>102</v>
      </c>
    </row>
    <row r="26" spans="1:2" ht="25" customHeight="1">
      <c r="A26" s="171" t="s">
        <v>103</v>
      </c>
      <c r="B26" s="170"/>
    </row>
    <row r="27" spans="1:2" ht="26.15" customHeight="1">
      <c r="A27" s="6" t="s">
        <v>34</v>
      </c>
    </row>
    <row r="28" spans="1:2" ht="25" customHeight="1">
      <c r="A28" s="6" t="s">
        <v>44</v>
      </c>
    </row>
    <row r="29" spans="1:2" ht="21.75" customHeight="1">
      <c r="A29" s="179" t="s">
        <v>104</v>
      </c>
      <c r="B29" s="179"/>
    </row>
    <row r="30" spans="1:2" ht="24" customHeight="1">
      <c r="A30" s="172" t="s">
        <v>36</v>
      </c>
      <c r="B30" s="172"/>
    </row>
    <row r="31" spans="1:2" ht="25" customHeight="1">
      <c r="A31" s="170" t="s">
        <v>37</v>
      </c>
      <c r="B31" s="170"/>
    </row>
    <row r="32" spans="1:2" ht="25" customHeight="1">
      <c r="A32" s="170" t="s">
        <v>38</v>
      </c>
      <c r="B32" s="170"/>
    </row>
    <row r="33" spans="1:2" ht="30" customHeight="1">
      <c r="A33" s="170" t="s">
        <v>45</v>
      </c>
      <c r="B33" s="170"/>
    </row>
  </sheetData>
  <sheetProtection password="C662" sheet="1" objects="1" scenarios="1" selectLockedCells="1"/>
  <mergeCells count="16">
    <mergeCell ref="B19:B21"/>
    <mergeCell ref="A23:B23"/>
    <mergeCell ref="A9:B9"/>
    <mergeCell ref="A14:B14"/>
    <mergeCell ref="A1:B1"/>
    <mergeCell ref="A11:B11"/>
    <mergeCell ref="A5:B5"/>
    <mergeCell ref="A2:B2"/>
    <mergeCell ref="A3:B3"/>
    <mergeCell ref="A4:B4"/>
    <mergeCell ref="A33:B33"/>
    <mergeCell ref="A26:B26"/>
    <mergeCell ref="A31:B31"/>
    <mergeCell ref="A30:B30"/>
    <mergeCell ref="A32:B32"/>
    <mergeCell ref="A29:B29"/>
  </mergeCells>
  <dataValidations count="1">
    <dataValidation type="list" allowBlank="1" showInputMessage="1" showErrorMessage="1" sqref="B12:B13" xr:uid="{00000000-0002-0000-0200-000000000000}">
      <formula1>Lista2</formula1>
    </dataValidation>
  </dataValidation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3"/>
  <sheetViews>
    <sheetView workbookViewId="0">
      <selection activeCell="A32" sqref="A32:D32"/>
    </sheetView>
  </sheetViews>
  <sheetFormatPr defaultColWidth="11" defaultRowHeight="15.5"/>
  <cols>
    <col min="1" max="1" width="22.75" customWidth="1"/>
    <col min="2" max="2" width="25" style="37" customWidth="1"/>
    <col min="3" max="3" width="22.58203125" customWidth="1"/>
    <col min="4" max="4" width="32.58203125" customWidth="1"/>
  </cols>
  <sheetData>
    <row r="1" spans="1:5" ht="32.15" customHeight="1">
      <c r="A1" s="202" t="s">
        <v>23</v>
      </c>
      <c r="B1" s="202"/>
      <c r="C1" s="202"/>
      <c r="D1" s="202"/>
    </row>
    <row r="2" spans="1:5" ht="18.5">
      <c r="A2" s="182" t="s">
        <v>42</v>
      </c>
      <c r="B2" s="182"/>
      <c r="C2" s="182"/>
      <c r="D2" s="182"/>
    </row>
    <row r="3" spans="1:5" ht="18.5">
      <c r="A3" s="182" t="s">
        <v>51</v>
      </c>
      <c r="B3" s="182"/>
      <c r="C3" s="182"/>
      <c r="D3" s="182"/>
    </row>
    <row r="4" spans="1:5" ht="18.5">
      <c r="A4" s="182" t="s">
        <v>52</v>
      </c>
      <c r="B4" s="182"/>
      <c r="C4" s="182"/>
      <c r="D4" s="182"/>
    </row>
    <row r="5" spans="1:5">
      <c r="D5" s="16" t="s">
        <v>53</v>
      </c>
    </row>
    <row r="6" spans="1:5" ht="25" customHeight="1">
      <c r="A6" s="78" t="str">
        <f>CONCATENATE('Propostas Intermédias'!A4,'Propostas Intermédias'!B4)</f>
        <v xml:space="preserve">Avaliado: </v>
      </c>
      <c r="B6" s="38"/>
      <c r="C6" s="5"/>
      <c r="D6" s="78"/>
    </row>
    <row r="7" spans="1:5" ht="33" customHeight="1">
      <c r="A7" s="91" t="str">
        <f>CONCATENATE("Categoria Profissional: ",'Propostas Intermédias'!B5)</f>
        <v xml:space="preserve">Categoria Profissional: </v>
      </c>
      <c r="B7" s="79"/>
      <c r="C7" s="92" t="s">
        <v>94</v>
      </c>
      <c r="D7" s="29"/>
    </row>
    <row r="8" spans="1:5" ht="26.15" customHeight="1">
      <c r="A8" s="77" t="str">
        <f>CONCATENATE('Propostas Intermédias'!A6,'Propostas Intermédias'!B6)</f>
        <v xml:space="preserve">Grupo de Recrutamento: </v>
      </c>
      <c r="B8" s="39"/>
      <c r="C8" s="77" t="str">
        <f>CONCATENATE('Propostas Intermédias'!C5,'Propostas Intermédias'!G5)</f>
        <v xml:space="preserve">Departamento Curricular: </v>
      </c>
    </row>
    <row r="9" spans="1:5" ht="23.25" customHeight="1">
      <c r="A9" s="84" t="str">
        <f>CONCATENATE('Propostas Intermédias'!C7,'Propostas Intermédias'!G7)</f>
        <v xml:space="preserve">Ano Letivo: </v>
      </c>
      <c r="B9" s="84"/>
      <c r="C9" s="84"/>
      <c r="D9" s="84"/>
    </row>
    <row r="10" spans="1:5">
      <c r="A10" s="204" t="s">
        <v>25</v>
      </c>
      <c r="B10" s="204"/>
      <c r="C10" s="204"/>
      <c r="D10" s="204"/>
    </row>
    <row r="11" spans="1:5">
      <c r="A11" s="170"/>
      <c r="B11" s="170"/>
      <c r="C11" s="170"/>
      <c r="D11" s="170"/>
    </row>
    <row r="12" spans="1:5" ht="31" customHeight="1">
      <c r="A12" s="91" t="str">
        <f>CONCATENATE("1 – Escalão: ",'Propostas Intermédias'!G6)</f>
        <v xml:space="preserve">1 – Escalão: </v>
      </c>
      <c r="B12" s="40"/>
    </row>
    <row r="13" spans="1:5" ht="31" customHeight="1">
      <c r="A13" s="205" t="s">
        <v>101</v>
      </c>
      <c r="B13" s="205"/>
      <c r="C13" s="93"/>
      <c r="D13" s="86"/>
    </row>
    <row r="14" spans="1:5" ht="25" customHeight="1" thickBot="1">
      <c r="A14" s="177" t="s">
        <v>26</v>
      </c>
      <c r="B14" s="177"/>
      <c r="C14" s="177"/>
      <c r="D14" s="177"/>
    </row>
    <row r="15" spans="1:5" ht="25" customHeight="1" thickBot="1">
      <c r="A15" s="196" t="s">
        <v>27</v>
      </c>
      <c r="B15" s="197"/>
      <c r="C15" s="198"/>
      <c r="D15" s="8" t="s">
        <v>48</v>
      </c>
      <c r="E15" s="17"/>
    </row>
    <row r="16" spans="1:5" ht="53.15" customHeight="1" thickBot="1">
      <c r="A16" s="199" t="s">
        <v>50</v>
      </c>
      <c r="B16" s="8" t="s">
        <v>47</v>
      </c>
      <c r="C16" s="80"/>
      <c r="D16" s="193" t="e">
        <f>C16*0.7+C17*0.3</f>
        <v>#DIV/0!</v>
      </c>
      <c r="E16" s="17"/>
    </row>
    <row r="17" spans="1:6">
      <c r="A17" s="200"/>
      <c r="B17" s="199" t="s">
        <v>49</v>
      </c>
      <c r="C17" s="173" t="e">
        <f>'PROP. DOCENTES'!E17</f>
        <v>#DIV/0!</v>
      </c>
      <c r="D17" s="194"/>
      <c r="E17" s="17"/>
    </row>
    <row r="18" spans="1:6" ht="45" customHeight="1" thickBot="1">
      <c r="A18" s="201"/>
      <c r="B18" s="201"/>
      <c r="C18" s="175"/>
      <c r="D18" s="195"/>
      <c r="E18" s="17"/>
    </row>
    <row r="19" spans="1:6" ht="31" customHeight="1" thickBot="1">
      <c r="A19" s="196" t="s">
        <v>29</v>
      </c>
      <c r="B19" s="197"/>
      <c r="C19" s="198"/>
      <c r="D19" s="80" t="e">
        <f>'PROP. DOCENTES'!E21</f>
        <v>#DIV/0!</v>
      </c>
      <c r="E19" s="17"/>
      <c r="F19" s="18"/>
    </row>
    <row r="20" spans="1:6" ht="33" customHeight="1" thickBot="1">
      <c r="A20" s="196" t="s">
        <v>30</v>
      </c>
      <c r="B20" s="197"/>
      <c r="C20" s="198"/>
      <c r="D20" s="82" t="e">
        <f>'PROP. DOCENTES'!E25</f>
        <v>#DIV/0!</v>
      </c>
      <c r="E20" s="17"/>
    </row>
    <row r="21" spans="1:6" ht="26.15" customHeight="1">
      <c r="A21" s="184" t="s">
        <v>31</v>
      </c>
      <c r="B21" s="185"/>
      <c r="C21" s="186"/>
      <c r="D21" s="193" t="e">
        <f>D16*0.6+D19*0.2+D20*0.2</f>
        <v>#DIV/0!</v>
      </c>
      <c r="E21" s="17"/>
    </row>
    <row r="22" spans="1:6" ht="29.15" customHeight="1">
      <c r="A22" s="187" t="s">
        <v>32</v>
      </c>
      <c r="B22" s="188"/>
      <c r="C22" s="189"/>
      <c r="D22" s="194"/>
      <c r="E22" s="17"/>
    </row>
    <row r="23" spans="1:6" ht="24" customHeight="1" thickBot="1">
      <c r="A23" s="190"/>
      <c r="B23" s="191"/>
      <c r="C23" s="192"/>
      <c r="D23" s="195"/>
      <c r="E23" s="17"/>
    </row>
    <row r="24" spans="1:6" ht="29.15" customHeight="1">
      <c r="A24" s="203" t="s">
        <v>33</v>
      </c>
      <c r="B24" s="203"/>
      <c r="C24" s="203"/>
      <c r="D24" s="203"/>
    </row>
    <row r="25" spans="1:6" ht="25" customHeight="1">
      <c r="A25" s="87" t="s">
        <v>95</v>
      </c>
      <c r="B25" s="88" t="e">
        <f>D21</f>
        <v>#DIV/0!</v>
      </c>
      <c r="C25" s="7"/>
      <c r="D25" s="91" t="s">
        <v>106</v>
      </c>
    </row>
    <row r="26" spans="1:6" ht="24" customHeight="1">
      <c r="A26" s="171" t="s">
        <v>103</v>
      </c>
      <c r="B26" s="170"/>
      <c r="C26" s="170"/>
      <c r="D26" s="170"/>
    </row>
    <row r="27" spans="1:6" ht="26.15" customHeight="1">
      <c r="A27" s="6" t="s">
        <v>34</v>
      </c>
      <c r="B27" s="36"/>
      <c r="C27" s="7"/>
      <c r="D27" s="7"/>
    </row>
    <row r="28" spans="1:6" ht="27" customHeight="1">
      <c r="A28" s="6" t="s">
        <v>35</v>
      </c>
      <c r="B28" s="36"/>
      <c r="C28" s="7"/>
      <c r="D28" s="7"/>
    </row>
    <row r="29" spans="1:6" s="85" customFormat="1" ht="21.75" customHeight="1">
      <c r="A29" s="183" t="s">
        <v>104</v>
      </c>
      <c r="B29" s="183"/>
      <c r="C29" s="183"/>
      <c r="D29" s="183"/>
    </row>
    <row r="30" spans="1:6" ht="26.15" customHeight="1">
      <c r="A30" s="172" t="s">
        <v>36</v>
      </c>
      <c r="B30" s="172"/>
      <c r="C30" s="172"/>
      <c r="D30" s="172"/>
    </row>
    <row r="31" spans="1:6" ht="26.15" customHeight="1">
      <c r="A31" s="170" t="s">
        <v>37</v>
      </c>
      <c r="B31" s="170"/>
      <c r="C31" s="170"/>
      <c r="D31" s="170"/>
    </row>
    <row r="32" spans="1:6" ht="23.15" customHeight="1">
      <c r="A32" s="170" t="s">
        <v>38</v>
      </c>
      <c r="B32" s="170"/>
      <c r="C32" s="170"/>
      <c r="D32" s="170"/>
    </row>
    <row r="33" spans="1:4" ht="27" customHeight="1">
      <c r="A33" s="170" t="s">
        <v>54</v>
      </c>
      <c r="B33" s="170"/>
      <c r="C33" s="170"/>
      <c r="D33" s="170"/>
    </row>
  </sheetData>
  <sheetProtection password="C662" sheet="1" objects="1" scenarios="1" selectLockedCells="1"/>
  <mergeCells count="26">
    <mergeCell ref="A26:D26"/>
    <mergeCell ref="A24:D24"/>
    <mergeCell ref="A10:D10"/>
    <mergeCell ref="D16:D18"/>
    <mergeCell ref="B17:B18"/>
    <mergeCell ref="A13:B13"/>
    <mergeCell ref="A1:D1"/>
    <mergeCell ref="A2:D2"/>
    <mergeCell ref="A3:D3"/>
    <mergeCell ref="A4:D4"/>
    <mergeCell ref="A11:D11"/>
    <mergeCell ref="A21:C21"/>
    <mergeCell ref="A22:C22"/>
    <mergeCell ref="A23:C23"/>
    <mergeCell ref="A14:D14"/>
    <mergeCell ref="D21:D23"/>
    <mergeCell ref="A15:C15"/>
    <mergeCell ref="A16:A18"/>
    <mergeCell ref="C17:C18"/>
    <mergeCell ref="A19:C19"/>
    <mergeCell ref="A20:C20"/>
    <mergeCell ref="A29:D29"/>
    <mergeCell ref="A31:D31"/>
    <mergeCell ref="A32:D32"/>
    <mergeCell ref="A33:D33"/>
    <mergeCell ref="A30:D30"/>
  </mergeCells>
  <dataValidations count="1">
    <dataValidation type="list" allowBlank="1" showInputMessage="1" showErrorMessage="1" sqref="D7 C13" xr:uid="{00000000-0002-0000-0300-000000000000}">
      <formula1>Lista2</formula1>
    </dataValidation>
  </dataValidations>
  <pageMargins left="0.7" right="0.7" top="0.75" bottom="0.75" header="0.3" footer="0.3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20"/>
  <sheetViews>
    <sheetView workbookViewId="0">
      <selection activeCell="D7" sqref="D7"/>
    </sheetView>
  </sheetViews>
  <sheetFormatPr defaultRowHeight="15.5"/>
  <sheetData>
    <row r="2" spans="2:4" ht="18.5">
      <c r="B2">
        <v>1</v>
      </c>
      <c r="D2" s="94" t="s">
        <v>99</v>
      </c>
    </row>
    <row r="3" spans="2:4" ht="18.5">
      <c r="B3">
        <v>2</v>
      </c>
      <c r="D3" s="94" t="s">
        <v>100</v>
      </c>
    </row>
    <row r="4" spans="2:4">
      <c r="B4" s="85">
        <v>3</v>
      </c>
    </row>
    <row r="5" spans="2:4">
      <c r="B5" s="85">
        <v>4</v>
      </c>
    </row>
    <row r="6" spans="2:4">
      <c r="B6">
        <v>4.9000000000000004</v>
      </c>
    </row>
    <row r="7" spans="2:4">
      <c r="B7">
        <v>5</v>
      </c>
    </row>
    <row r="8" spans="2:4">
      <c r="B8">
        <v>5.5</v>
      </c>
    </row>
    <row r="9" spans="2:4">
      <c r="B9">
        <v>6</v>
      </c>
    </row>
    <row r="10" spans="2:4">
      <c r="B10">
        <v>6.4</v>
      </c>
    </row>
    <row r="11" spans="2:4">
      <c r="B11">
        <v>6.5</v>
      </c>
    </row>
    <row r="12" spans="2:4">
      <c r="B12">
        <v>7</v>
      </c>
    </row>
    <row r="13" spans="2:4">
      <c r="B13">
        <v>7.5</v>
      </c>
    </row>
    <row r="14" spans="2:4">
      <c r="B14">
        <v>7.9</v>
      </c>
    </row>
    <row r="15" spans="2:4">
      <c r="B15">
        <v>8</v>
      </c>
    </row>
    <row r="16" spans="2:4">
      <c r="B16">
        <v>8.5</v>
      </c>
    </row>
    <row r="17" spans="2:2">
      <c r="B17">
        <v>8.9</v>
      </c>
    </row>
    <row r="18" spans="2:2">
      <c r="B18">
        <v>9</v>
      </c>
    </row>
    <row r="19" spans="2:2">
      <c r="B19">
        <v>9.5</v>
      </c>
    </row>
    <row r="20" spans="2:2">
      <c r="B20">
        <v>10</v>
      </c>
    </row>
  </sheetData>
  <sheetProtection password="C662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3</vt:i4>
      </vt:variant>
    </vt:vector>
  </HeadingPairs>
  <TitlesOfParts>
    <vt:vector size="8" baseType="lpstr">
      <vt:lpstr>Propostas Intermédias</vt:lpstr>
      <vt:lpstr>PROP. DOCENTES</vt:lpstr>
      <vt:lpstr>Modelo 4</vt:lpstr>
      <vt:lpstr>Modelo 5</vt:lpstr>
      <vt:lpstr>Lista</vt:lpstr>
      <vt:lpstr>'PROP. DOCENTES'!Área_de_Impressão</vt:lpstr>
      <vt:lpstr>Lista</vt:lpstr>
      <vt:lpstr>Lista2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Anabela Glória</dc:creator>
  <cp:lastModifiedBy>Carlos Monteiro</cp:lastModifiedBy>
  <cp:lastPrinted>2019-01-22T23:35:59Z</cp:lastPrinted>
  <dcterms:created xsi:type="dcterms:W3CDTF">2019-01-22T14:10:58Z</dcterms:created>
  <dcterms:modified xsi:type="dcterms:W3CDTF">2021-05-31T20:12:02Z</dcterms:modified>
</cp:coreProperties>
</file>